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gnaca/Dropbox/Mac/Documents/A UdeM/Directorat/05 Études/0 2e - 3eCycles sup/Financement intégré/ Formulaires/OneDrive_1_2023-01-23/"/>
    </mc:Choice>
  </mc:AlternateContent>
  <xr:revisionPtr revIDLastSave="0" documentId="13_ncr:1_{4479425E-70EB-C14F-B29E-D86FC4CDD3FB}" xr6:coauthVersionLast="47" xr6:coauthVersionMax="47" xr10:uidLastSave="{00000000-0000-0000-0000-000000000000}"/>
  <workbookProtection workbookAlgorithmName="SHA-512" workbookHashValue="Q0YnidPBfNmqKlo6hiM+GwbPkfS9mFJ9bTcqUXyJmraGz3TdngTpy6JoMgIUHMJFtG7CbxDtCNvxVXZ89wKQqg==" workbookSaltValue="dS5EJv4bnOsj1MoZDkyStg==" workbookSpinCount="100000" lockStructure="1"/>
  <bookViews>
    <workbookView xWindow="80" yWindow="460" windowWidth="25440" windowHeight="15000" activeTab="4" xr2:uid="{F1992CC2-5761-9747-86AD-77DE1A9EBBEB}"/>
  </bookViews>
  <sheets>
    <sheet name="Directives" sheetId="1" r:id="rId1"/>
    <sheet name="Qc" sheetId="2" r:id="rId2"/>
    <sheet name="Canada-France-Wallonie" sheetId="4" r:id="rId3"/>
    <sheet name="International" sheetId="5" r:id="rId4"/>
    <sheet name="Dépens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5" l="1"/>
  <c r="B19" i="5" s="1"/>
  <c r="D28" i="6"/>
  <c r="C13" i="5" s="1"/>
  <c r="C19" i="5" s="1"/>
  <c r="E18" i="2"/>
  <c r="D18" i="2"/>
  <c r="C18" i="2"/>
  <c r="B18" i="2"/>
  <c r="E18" i="4"/>
  <c r="D18" i="4"/>
  <c r="B18" i="4"/>
  <c r="C18" i="4"/>
  <c r="E36" i="2"/>
  <c r="D36" i="2"/>
  <c r="B36" i="2"/>
  <c r="F36" i="2" s="1"/>
  <c r="B35" i="2"/>
  <c r="G35" i="2" s="1"/>
  <c r="G11" i="6"/>
  <c r="F11" i="6"/>
  <c r="E11" i="6"/>
  <c r="D11" i="6"/>
  <c r="B38" i="4"/>
  <c r="D38" i="4" s="1"/>
  <c r="B37" i="4"/>
  <c r="D37" i="4" s="1"/>
  <c r="F39" i="5"/>
  <c r="E39" i="5"/>
  <c r="B39" i="5"/>
  <c r="G39" i="5" s="1"/>
  <c r="B38" i="5"/>
  <c r="A28" i="5"/>
  <c r="E19" i="5"/>
  <c r="D19" i="5"/>
  <c r="B49" i="5"/>
  <c r="F49" i="5" s="1"/>
  <c r="B48" i="5"/>
  <c r="F48" i="5" s="1"/>
  <c r="B47" i="5"/>
  <c r="E47" i="5" s="1"/>
  <c r="B48" i="4"/>
  <c r="F48" i="4" s="1"/>
  <c r="B47" i="4"/>
  <c r="G47" i="4" s="1"/>
  <c r="B46" i="4"/>
  <c r="E46" i="4" s="1"/>
  <c r="B46" i="2"/>
  <c r="F46" i="2" s="1"/>
  <c r="B45" i="2"/>
  <c r="F45" i="2" s="1"/>
  <c r="B44" i="2"/>
  <c r="E44" i="2" s="1"/>
  <c r="E43" i="2"/>
  <c r="D43" i="2"/>
  <c r="B41" i="2"/>
  <c r="G41" i="2" s="1"/>
  <c r="B40" i="2"/>
  <c r="G40" i="2" s="1"/>
  <c r="B39" i="2"/>
  <c r="D39" i="2" s="1"/>
  <c r="B38" i="2"/>
  <c r="F38" i="2" s="1"/>
  <c r="G37" i="2"/>
  <c r="E46" i="5"/>
  <c r="D46" i="5"/>
  <c r="B44" i="5"/>
  <c r="F44" i="5" s="1"/>
  <c r="B43" i="5"/>
  <c r="G43" i="5" s="1"/>
  <c r="B42" i="5"/>
  <c r="G42" i="5" s="1"/>
  <c r="B41" i="5"/>
  <c r="G41" i="5" s="1"/>
  <c r="F40" i="5"/>
  <c r="G38" i="5"/>
  <c r="B36" i="5"/>
  <c r="D36" i="5" s="1"/>
  <c r="B35" i="5"/>
  <c r="D35" i="5" s="1"/>
  <c r="B34" i="5"/>
  <c r="G34" i="5" s="1"/>
  <c r="E45" i="4"/>
  <c r="B43" i="4"/>
  <c r="E43" i="4" s="1"/>
  <c r="B42" i="4"/>
  <c r="D42" i="4" s="1"/>
  <c r="B41" i="4"/>
  <c r="G41" i="4" s="1"/>
  <c r="B40" i="4"/>
  <c r="F40" i="4" s="1"/>
  <c r="B35" i="4"/>
  <c r="D35" i="4" s="1"/>
  <c r="B34" i="4"/>
  <c r="D34" i="4" s="1"/>
  <c r="B33" i="4"/>
  <c r="G33" i="4" s="1"/>
  <c r="G48" i="4"/>
  <c r="G43" i="4"/>
  <c r="G39" i="4"/>
  <c r="F39" i="4"/>
  <c r="E39" i="4"/>
  <c r="D39" i="4"/>
  <c r="G7" i="6"/>
  <c r="G22" i="6"/>
  <c r="G21" i="6"/>
  <c r="G17" i="6"/>
  <c r="G16" i="6"/>
  <c r="G15" i="6"/>
  <c r="G14" i="6"/>
  <c r="G13" i="6"/>
  <c r="G12" i="6"/>
  <c r="F22" i="6"/>
  <c r="F21" i="6"/>
  <c r="F17" i="6"/>
  <c r="F16" i="6"/>
  <c r="F15" i="6"/>
  <c r="F14" i="6"/>
  <c r="F13" i="6"/>
  <c r="F12" i="6"/>
  <c r="E20" i="6"/>
  <c r="E19" i="6"/>
  <c r="E17" i="6"/>
  <c r="E16" i="6"/>
  <c r="E15" i="6"/>
  <c r="E14" i="6"/>
  <c r="E13" i="6"/>
  <c r="E12" i="6"/>
  <c r="D20" i="6"/>
  <c r="D19" i="6"/>
  <c r="D17" i="6"/>
  <c r="D16" i="6"/>
  <c r="D15" i="6"/>
  <c r="D14" i="6"/>
  <c r="D13" i="6"/>
  <c r="D12" i="6"/>
  <c r="D9" i="6"/>
  <c r="D8" i="6"/>
  <c r="D7" i="6"/>
  <c r="F43" i="4" l="1"/>
  <c r="D39" i="5"/>
  <c r="G36" i="2"/>
  <c r="D43" i="4"/>
  <c r="D40" i="4"/>
  <c r="G40" i="4"/>
  <c r="G38" i="4"/>
  <c r="F37" i="4"/>
  <c r="E38" i="4"/>
  <c r="G37" i="4"/>
  <c r="F38" i="4"/>
  <c r="E37" i="4"/>
  <c r="D35" i="2"/>
  <c r="E35" i="2"/>
  <c r="D42" i="5"/>
  <c r="D41" i="5"/>
  <c r="F41" i="5"/>
  <c r="G49" i="5"/>
  <c r="D43" i="5"/>
  <c r="D38" i="5"/>
  <c r="E41" i="5"/>
  <c r="E42" i="5"/>
  <c r="G48" i="5"/>
  <c r="D47" i="5"/>
  <c r="F47" i="4"/>
  <c r="D46" i="4"/>
  <c r="G46" i="2"/>
  <c r="G45" i="2"/>
  <c r="D44" i="2"/>
  <c r="D40" i="2"/>
  <c r="E39" i="2"/>
  <c r="E40" i="2"/>
  <c r="D37" i="2"/>
  <c r="F39" i="2"/>
  <c r="D41" i="2"/>
  <c r="F35" i="2"/>
  <c r="E37" i="2"/>
  <c r="D38" i="2"/>
  <c r="G39" i="2"/>
  <c r="F40" i="2"/>
  <c r="E41" i="2"/>
  <c r="F37" i="2"/>
  <c r="E38" i="2"/>
  <c r="F41" i="2"/>
  <c r="G38" i="2"/>
  <c r="G44" i="5"/>
  <c r="D34" i="5"/>
  <c r="E38" i="5"/>
  <c r="D40" i="5"/>
  <c r="F42" i="5"/>
  <c r="E43" i="5"/>
  <c r="D44" i="5"/>
  <c r="G40" i="5"/>
  <c r="F38" i="5"/>
  <c r="E40" i="5"/>
  <c r="F43" i="5"/>
  <c r="E44" i="5"/>
  <c r="D45" i="4"/>
  <c r="F42" i="4"/>
  <c r="G42" i="4"/>
  <c r="E42" i="4"/>
  <c r="E41" i="4"/>
  <c r="F41" i="4"/>
  <c r="D41" i="4"/>
  <c r="E40" i="4"/>
  <c r="D33" i="4"/>
  <c r="F49" i="4" l="1"/>
  <c r="D19" i="4" s="1"/>
  <c r="D20" i="4" s="1"/>
  <c r="E49" i="4"/>
  <c r="C19" i="4" s="1"/>
  <c r="C20" i="4" s="1"/>
  <c r="G49" i="4"/>
  <c r="E19" i="4" s="1"/>
  <c r="E20" i="4" s="1"/>
  <c r="D47" i="2"/>
  <c r="B19" i="2" s="1"/>
  <c r="B20" i="2" s="1"/>
  <c r="D49" i="4"/>
  <c r="B19" i="4" s="1"/>
  <c r="B20" i="4" s="1"/>
  <c r="G50" i="5"/>
  <c r="E20" i="5" s="1"/>
  <c r="E21" i="5" s="1"/>
  <c r="E50" i="5"/>
  <c r="C20" i="5" s="1"/>
  <c r="C21" i="5" s="1"/>
  <c r="F47" i="2"/>
  <c r="D19" i="2" s="1"/>
  <c r="D20" i="2" s="1"/>
  <c r="E47" i="2"/>
  <c r="C19" i="2" s="1"/>
  <c r="C20" i="2" s="1"/>
  <c r="G47" i="2"/>
  <c r="E19" i="2" s="1"/>
  <c r="E20" i="2" s="1"/>
  <c r="D50" i="5"/>
  <c r="B20" i="5" s="1"/>
  <c r="B21" i="5" s="1"/>
  <c r="F50" i="5"/>
  <c r="D20" i="5" s="1"/>
  <c r="D21" i="5" s="1"/>
</calcChain>
</file>

<file path=xl/sharedStrings.xml><?xml version="1.0" encoding="utf-8"?>
<sst xmlns="http://schemas.openxmlformats.org/spreadsheetml/2006/main" count="203" uniqueCount="81">
  <si>
    <t>Version H2023</t>
  </si>
  <si>
    <t>Dépenses prévisibles (budget minimal)</t>
  </si>
  <si>
    <t>Voir aussi « Prévoir son budget » à l'UdeM : https://admission.umontreal.ca/info-conseils/outils-et-astuces/prevoir-son-budget/</t>
  </si>
  <si>
    <t>Année 1</t>
  </si>
  <si>
    <t>Année 2</t>
  </si>
  <si>
    <t>Année 3</t>
  </si>
  <si>
    <t>Année 4</t>
  </si>
  <si>
    <t>Frais scolaires UdeM (étape scolarité)</t>
  </si>
  <si>
    <t>Autres frais UdeM (étape scolarité)</t>
  </si>
  <si>
    <t>Frais scolaires UdeM (étape rédaction)</t>
  </si>
  <si>
    <t>Autres frais UdeM (étape rédaction)</t>
  </si>
  <si>
    <t>Assurances médicales, dentaires</t>
  </si>
  <si>
    <t>Autobus</t>
  </si>
  <si>
    <t>Téléphone et internet</t>
  </si>
  <si>
    <t>Installation</t>
  </si>
  <si>
    <t>Vêtements d'hiver</t>
  </si>
  <si>
    <t>Divers</t>
  </si>
  <si>
    <t>Matériel scolaire</t>
  </si>
  <si>
    <t>Total</t>
  </si>
  <si>
    <t>Note: en dollars canadiens</t>
  </si>
  <si>
    <t xml:space="preserve">Cases jaunes: </t>
  </si>
  <si>
    <t>à actualiser chaque année par IER</t>
  </si>
  <si>
    <t>multiple</t>
  </si>
  <si>
    <t>Dépenses 1re année</t>
  </si>
  <si>
    <t>Dépenses récurrentes</t>
  </si>
  <si>
    <t>Frais de scolarité</t>
  </si>
  <si>
    <t>Avion</t>
  </si>
  <si>
    <t>PLAN DE FINANCEMENT
EN VUE D’UNE DEMANDE D’ADMISSION AU DOCTORAT
(ÉTUDIANT.E.S DE L’INTERNATIONAL)</t>
  </si>
  <si>
    <t>Sauvegardez la nouvelle version dans vos dossiers après le calcul automatique des lignes 18 et 20.</t>
  </si>
  <si>
    <t>Votre plan de financement vous informera sur les ressources financières nécessaires pour étudier à l’Université de Montréal et les aides financières possibles. Avoir des ressources financières suffisantes est un critère d’admission mais aussi un gage de réussite de votre projet d’études.</t>
  </si>
  <si>
    <r>
      <t xml:space="preserve">Dans le tableau ci-dessous, veuillez établir vos prévisions budgétaires pour les quatre années de votre séjour d’études à l’Université de Montréal, </t>
    </r>
    <r>
      <rPr>
        <b/>
        <sz val="9.5"/>
        <color theme="1"/>
        <rFont val="Arial"/>
        <family val="2"/>
      </rPr>
      <t xml:space="preserve">en les justifiant avec documents à l’appui </t>
    </r>
    <r>
      <rPr>
        <sz val="9.5"/>
        <color theme="1"/>
        <rFont val="Arial"/>
        <family val="2"/>
      </rPr>
      <t xml:space="preserve">(relevés de banques, lettre de l’institution bancaire, etc). </t>
    </r>
    <r>
      <rPr>
        <b/>
        <u val="double"/>
        <sz val="9.5"/>
        <color theme="1"/>
        <rFont val="Arial"/>
        <family val="2"/>
      </rPr>
      <t>Ce tableau et ces pièces justificatives peuvent servir pour le dossier d’obtention d’un visa</t>
    </r>
    <r>
      <rPr>
        <b/>
        <u/>
        <sz val="9.5"/>
        <color theme="1"/>
        <rFont val="Arial"/>
        <family val="2"/>
      </rPr>
      <t>.</t>
    </r>
  </si>
  <si>
    <r>
      <t>1</t>
    </r>
    <r>
      <rPr>
        <vertAlign val="superscript"/>
        <sz val="10"/>
        <color theme="1"/>
        <rFont val="Arial"/>
        <family val="2"/>
      </rPr>
      <t>ere</t>
    </r>
    <r>
      <rPr>
        <sz val="10"/>
        <color theme="1"/>
        <rFont val="Arial"/>
        <family val="2"/>
      </rPr>
      <t xml:space="preserve"> année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</si>
  <si>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</si>
  <si>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</si>
  <si>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</si>
  <si>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t>Capital</t>
  </si>
  <si>
    <t>Soutien familial et communautaire</t>
  </si>
  <si>
    <t>Revenu d’emploi au Canada (si déjà trouvé)</t>
  </si>
  <si>
    <t>Bourses d'exemption UdeM (2022-2023)</t>
  </si>
  <si>
    <t>Autres bourses confirmées</t>
  </si>
  <si>
    <r>
      <t xml:space="preserve">Financement intégré </t>
    </r>
    <r>
      <rPr>
        <b/>
        <sz val="9.5"/>
        <rFont val="Arial"/>
        <family val="2"/>
      </rPr>
      <t>au Ph.D</t>
    </r>
    <r>
      <rPr>
        <sz val="9.5"/>
        <rFont val="Arial"/>
        <family val="2"/>
      </rPr>
      <t>.* (choisir le montant)</t>
    </r>
  </si>
  <si>
    <t>Autres sources de financement</t>
  </si>
  <si>
    <t>Si logement et pension gratuits***</t>
  </si>
  <si>
    <t xml:space="preserve"> ** Offert par l'IÉR, selon les limites budgétaires et le respect des conditions d’admissibilité du programme. 15 000$ annuellement sur 3 ans, sous forme de bourses et contrats.</t>
  </si>
  <si>
    <t>Rappel: téléverser ce document et les pièces justificatives dans votre dossier d’admission.</t>
  </si>
  <si>
    <t>Page suivante : dépenses prévisibles Hiver 2023</t>
  </si>
  <si>
    <t>Renommez ce fichier dans vos dossiers sous le nom "Plan_financement (votre nom), et complétez les cases indiquées (en vert).</t>
  </si>
  <si>
    <t>Autre bourse possible* (choisir le montant)</t>
  </si>
  <si>
    <t>Sauvegardez la nouvelle version dans vos dossiers après le calcul automatique des lignes 19 et 21.</t>
  </si>
  <si>
    <t>Cliquez sur les cases vertes pour entrer les chiffres.</t>
  </si>
  <si>
    <r>
      <t xml:space="preserve">*** Si le logement est gratuit, comptabiliser des revenus équivalent à 7 200 $ (joindre un document justificatif du locateur ); si le logement </t>
    </r>
    <r>
      <rPr>
        <u/>
        <sz val="10"/>
        <color rgb="FF000000"/>
        <rFont val="Arial"/>
        <family val="2"/>
      </rPr>
      <t>et</t>
    </r>
    <r>
      <rPr>
        <sz val="10"/>
        <color rgb="FF000000"/>
        <rFont val="Arial"/>
        <family val="2"/>
      </rPr>
      <t xml:space="preserve"> la pension sont gratuits, comptabiliser des revenus équivalent à 11 400 $.</t>
    </r>
  </si>
  <si>
    <t>(1) Totaux des revenus disponibles</t>
  </si>
  <si>
    <r>
      <t xml:space="preserve">(2) Totaux des dépenses annuelles 2022-2023  — </t>
    </r>
    <r>
      <rPr>
        <sz val="8"/>
        <color rgb="FF000000"/>
        <rFont val="Arial"/>
        <family val="2"/>
      </rPr>
      <t>Détail dans le tableau ci-dessous.</t>
    </r>
  </si>
  <si>
    <t>Différence entre les revenus et les dépenses   (1) moins (2)</t>
  </si>
  <si>
    <t>Nourriture</t>
  </si>
  <si>
    <t>Logement</t>
  </si>
  <si>
    <t>Vous pouvez fare imprimer cette feuille (onglet) ou la sauvegarder en format pdf.</t>
  </si>
  <si>
    <t>PLAN DE FINANCEMENT
EN VUE D’UNE DEMANDE D’ADMISSION AU DOCTORAT
(ÉTUDIANT.E.S DU CANADA, DE LA FRANCE ET DE LA WALLONIE)</t>
  </si>
  <si>
    <r>
      <t xml:space="preserve">Dans le tableau ci-dessous, veuillez établir vos prévisions budgétaires pour les quatre années de votre séjour d’études à l’Université de Montréal, </t>
    </r>
    <r>
      <rPr>
        <b/>
        <sz val="9.5"/>
        <color theme="1"/>
        <rFont val="Arial"/>
        <family val="2"/>
      </rPr>
      <t xml:space="preserve">en les justifiant avec documents à l’appui </t>
    </r>
    <r>
      <rPr>
        <sz val="9.5"/>
        <color theme="1"/>
        <rFont val="Arial"/>
        <family val="2"/>
      </rPr>
      <t>(relevés de banques, lettre de l’institution bancaire, etc).</t>
    </r>
  </si>
  <si>
    <t>PLAN DE FINANCEMENT
EN VUE D’UNE DEMANDE D’ADMISSION AU DOCTORAT
(ÉTUDIANT.E.S DU QUÉBEC)</t>
  </si>
  <si>
    <t>PLAN DE FINANCEMENT
EN VUE D’UNE DEMANDE D’ADMISSION AU DOCTORAT</t>
  </si>
  <si>
    <t>Instructions</t>
  </si>
  <si>
    <t>• Étudiant.e du Québec</t>
  </si>
  <si>
    <t>• Étudiant.e du Canada, de France ou de Wallonie</t>
  </si>
  <si>
    <t>• Étudiant.e de l'international (autres pays)</t>
  </si>
  <si>
    <t>1/ Veuillez chosir l'onglet (feuille excel) qui convient à votre situation:</t>
  </si>
  <si>
    <t>2/ Remplir les cases de couleur verte, pour indiquer vos sources de revenu.</t>
  </si>
  <si>
    <t>4/ Sauvegardez le fichier excel sous votre nom ou enregistrer une copie pdf, et joindre le fichier xlsx ou pdf à votre demande d'admission.</t>
  </si>
  <si>
    <t>5/ Pour l'instant, vous pouvez entrer ou non le chiffre du financement intégré de 15 000$.</t>
  </si>
  <si>
    <t>6/ ATTENTION: ce budget constitue une estimation. D'autant plus qu'il porte sur quatre ans.</t>
  </si>
  <si>
    <t>Les chiffres (particulièrement les frais de scolarité) sont sujets à changement.</t>
  </si>
  <si>
    <t>Ils sont établis à l'hiver 2023.</t>
  </si>
  <si>
    <t>Et il faut aussi tenir compte de l'inflation.</t>
  </si>
  <si>
    <t>3/ La ligne "Différence entre les revenus et les dépenses   (1) moins (2)" vous indique votre bilan financier prévisible.</t>
  </si>
  <si>
    <t>Ce montant vous sera confirmé ou non à la suite de votre demande d'admission et de l'examen de votre dossier.</t>
  </si>
  <si>
    <t>Vous pouvez faire imprimer cette feuille (onglet) ou la sauvegarder en format pdf.</t>
  </si>
  <si>
    <t>NB</t>
  </si>
  <si>
    <t>Qc-Canada-France Wallonie</t>
  </si>
  <si>
    <t>International</t>
  </si>
  <si>
    <t xml:space="preserve">   * Bourse de fin d’études doctorales de 12 000$ (si dépôt initial de la thèse pendant la 4e année de doctorat ou avant).</t>
  </si>
  <si>
    <t xml:space="preserve">    * Bourse de fin d’études doctorales de 12 000$ (si dépôt initial de la thèse pendant la 4e année de doctorat ou avant).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</si>
</sst>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.00_)\ [$$-C0C]_ ;_ * \(#,##0.00\)\ [$$-C0C]_ ;_ * &quot;-&quot;??_)\ [$$-C0C]_ ;_ @_ "/>
    <numFmt numFmtId="165" formatCode="_ * #,##0_)\ [$$-C0C]_ ;_ * \(#,##0\)\ [$$-C0C]_ ;_ * &quot;-&quot;??_)\ [$$-C0C]_ ;_ @_ 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u val="double"/>
      <sz val="9.5"/>
      <color theme="1"/>
      <name val="Arial"/>
      <family val="2"/>
    </font>
    <font>
      <b/>
      <u/>
      <sz val="9.5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80808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4" fillId="2" borderId="0" xfId="0" applyFont="1" applyFill="1"/>
    <xf numFmtId="0" fontId="4" fillId="0" borderId="0" xfId="0" applyFont="1"/>
    <xf numFmtId="0" fontId="3" fillId="0" borderId="0" xfId="3" applyProtection="1">
      <protection locked="0"/>
    </xf>
    <xf numFmtId="0" fontId="3" fillId="0" borderId="0" xfId="3"/>
    <xf numFmtId="0" fontId="5" fillId="3" borderId="0" xfId="0" applyFont="1" applyFill="1"/>
    <xf numFmtId="0" fontId="5" fillId="0" borderId="0" xfId="0" applyFont="1" applyAlignment="1">
      <alignment horizontal="center"/>
    </xf>
    <xf numFmtId="0" fontId="4" fillId="3" borderId="0" xfId="0" applyFont="1" applyFill="1"/>
    <xf numFmtId="44" fontId="4" fillId="0" borderId="0" xfId="0" applyNumberFormat="1" applyFont="1"/>
    <xf numFmtId="44" fontId="4" fillId="2" borderId="0" xfId="2" applyFont="1" applyFill="1"/>
    <xf numFmtId="44" fontId="4" fillId="0" borderId="0" xfId="2" applyFont="1" applyFill="1"/>
    <xf numFmtId="44" fontId="4" fillId="0" borderId="0" xfId="2" applyFont="1"/>
    <xf numFmtId="164" fontId="4" fillId="0" borderId="0" xfId="0" applyNumberFormat="1" applyFont="1"/>
    <xf numFmtId="8" fontId="4" fillId="2" borderId="0" xfId="2" applyNumberFormat="1" applyFont="1" applyFill="1"/>
    <xf numFmtId="44" fontId="4" fillId="2" borderId="0" xfId="0" applyNumberFormat="1" applyFont="1" applyFill="1"/>
    <xf numFmtId="44" fontId="5" fillId="4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2" borderId="0" xfId="0" applyNumberFormat="1" applyFont="1" applyFill="1"/>
    <xf numFmtId="164" fontId="4" fillId="2" borderId="0" xfId="2" applyNumberFormat="1" applyFont="1" applyFill="1"/>
    <xf numFmtId="164" fontId="0" fillId="0" borderId="0" xfId="0" applyNumberFormat="1"/>
    <xf numFmtId="164" fontId="4" fillId="0" borderId="0" xfId="0" applyNumberFormat="1" applyFont="1" applyFill="1"/>
    <xf numFmtId="44" fontId="4" fillId="0" borderId="0" xfId="0" applyNumberFormat="1" applyFont="1" applyFill="1"/>
    <xf numFmtId="8" fontId="4" fillId="0" borderId="0" xfId="2" applyNumberFormat="1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7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3" fillId="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6" fontId="5" fillId="0" borderId="1" xfId="0" applyNumberFormat="1" applyFont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0" fillId="2" borderId="0" xfId="0" applyNumberFormat="1" applyFill="1"/>
    <xf numFmtId="0" fontId="4" fillId="0" borderId="1" xfId="0" applyFont="1" applyBorder="1" applyAlignment="1">
      <alignment vertical="center" wrapText="1"/>
    </xf>
    <xf numFmtId="0" fontId="4" fillId="0" borderId="0" xfId="0" applyFont="1" applyFill="1"/>
    <xf numFmtId="0" fontId="7" fillId="2" borderId="1" xfId="0" applyFont="1" applyFill="1" applyBorder="1" applyAlignment="1">
      <alignment vertical="center" wrapText="1"/>
    </xf>
    <xf numFmtId="6" fontId="20" fillId="0" borderId="1" xfId="0" applyNumberFormat="1" applyFont="1" applyBorder="1" applyAlignment="1">
      <alignment vertical="center" wrapText="1"/>
    </xf>
    <xf numFmtId="0" fontId="5" fillId="3" borderId="2" xfId="0" applyFont="1" applyFill="1" applyBorder="1"/>
    <xf numFmtId="44" fontId="4" fillId="0" borderId="2" xfId="0" applyNumberFormat="1" applyFont="1" applyBorder="1"/>
    <xf numFmtId="0" fontId="4" fillId="0" borderId="2" xfId="2" applyNumberFormat="1" applyFont="1" applyFill="1" applyBorder="1" applyAlignment="1">
      <alignment horizontal="center"/>
    </xf>
    <xf numFmtId="164" fontId="4" fillId="0" borderId="2" xfId="0" applyNumberFormat="1" applyFont="1" applyBorder="1"/>
    <xf numFmtId="44" fontId="5" fillId="0" borderId="0" xfId="0" applyNumberFormat="1" applyFont="1" applyFill="1"/>
    <xf numFmtId="44" fontId="4" fillId="0" borderId="2" xfId="2" applyFont="1" applyFill="1" applyBorder="1"/>
    <xf numFmtId="44" fontId="4" fillId="0" borderId="2" xfId="2" applyFont="1" applyBorder="1"/>
    <xf numFmtId="0" fontId="5" fillId="4" borderId="0" xfId="0" applyFont="1" applyFill="1"/>
    <xf numFmtId="164" fontId="21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4" fillId="8" borderId="0" xfId="2" applyNumberFormat="1" applyFont="1" applyFill="1"/>
    <xf numFmtId="44" fontId="4" fillId="8" borderId="0" xfId="2" applyFont="1" applyFill="1"/>
    <xf numFmtId="0" fontId="0" fillId="8" borderId="12" xfId="0" applyFill="1" applyBorder="1"/>
    <xf numFmtId="0" fontId="0" fillId="8" borderId="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0" xfId="0" applyFill="1" applyBorder="1"/>
    <xf numFmtId="164" fontId="0" fillId="8" borderId="15" xfId="0" applyNumberFormat="1" applyFill="1" applyBorder="1"/>
    <xf numFmtId="0" fontId="0" fillId="8" borderId="16" xfId="0" applyFill="1" applyBorder="1"/>
    <xf numFmtId="0" fontId="0" fillId="8" borderId="17" xfId="0" applyFill="1" applyBorder="1"/>
    <xf numFmtId="164" fontId="0" fillId="8" borderId="18" xfId="0" applyNumberFormat="1" applyFill="1" applyBorder="1"/>
    <xf numFmtId="164" fontId="4" fillId="0" borderId="1" xfId="0" applyNumberFormat="1" applyFont="1" applyBorder="1" applyAlignment="1" applyProtection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17" fillId="6" borderId="0" xfId="0" applyFont="1" applyFill="1" applyAlignment="1">
      <alignment vertical="center" wrapText="1"/>
    </xf>
    <xf numFmtId="0" fontId="17" fillId="7" borderId="0" xfId="0" applyFont="1" applyFill="1" applyAlignment="1">
      <alignment vertical="center" wrapText="1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63500</xdr:rowOff>
    </xdr:from>
    <xdr:to>
      <xdr:col>0</xdr:col>
      <xdr:colOff>1733550</xdr:colOff>
      <xdr:row>0</xdr:row>
      <xdr:rowOff>588662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63500</xdr:rowOff>
    </xdr:from>
    <xdr:to>
      <xdr:col>0</xdr:col>
      <xdr:colOff>1733550</xdr:colOff>
      <xdr:row>0</xdr:row>
      <xdr:rowOff>588662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1</xdr:row>
      <xdr:rowOff>77407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44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1</xdr:row>
      <xdr:rowOff>77407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4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591131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591837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591837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admission.umontreal.ca/info-conseils/outils-et-astuces/prevoir-son-budg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E6EA-7968-8F4A-BB73-FA477ADB667B}">
  <dimension ref="A1:F22"/>
  <sheetViews>
    <sheetView topLeftCell="A4" zoomScale="143" zoomScaleNormal="143" workbookViewId="0">
      <selection activeCell="A10" sqref="A10"/>
    </sheetView>
  </sheetViews>
  <sheetFormatPr baseColWidth="10" defaultRowHeight="16" x14ac:dyDescent="0.2"/>
  <cols>
    <col min="1" max="1" width="24.5" customWidth="1"/>
    <col min="5" max="5" width="13.5" customWidth="1"/>
  </cols>
  <sheetData>
    <row r="1" spans="1:5" ht="52" customHeight="1" x14ac:dyDescent="0.2">
      <c r="A1" s="56"/>
      <c r="B1" s="57"/>
      <c r="C1" s="81" t="s">
        <v>60</v>
      </c>
      <c r="D1" s="81"/>
      <c r="E1" s="81"/>
    </row>
    <row r="3" spans="1:5" x14ac:dyDescent="0.2">
      <c r="A3" s="58" t="s">
        <v>61</v>
      </c>
    </row>
    <row r="5" spans="1:5" x14ac:dyDescent="0.2">
      <c r="A5" t="s">
        <v>65</v>
      </c>
    </row>
    <row r="6" spans="1:5" x14ac:dyDescent="0.2">
      <c r="A6" t="s">
        <v>62</v>
      </c>
    </row>
    <row r="7" spans="1:5" x14ac:dyDescent="0.2">
      <c r="A7" t="s">
        <v>63</v>
      </c>
    </row>
    <row r="8" spans="1:5" x14ac:dyDescent="0.2">
      <c r="A8" t="s">
        <v>64</v>
      </c>
    </row>
    <row r="10" spans="1:5" x14ac:dyDescent="0.2">
      <c r="A10" t="s">
        <v>66</v>
      </c>
    </row>
    <row r="12" spans="1:5" x14ac:dyDescent="0.2">
      <c r="A12" t="s">
        <v>73</v>
      </c>
    </row>
    <row r="14" spans="1:5" x14ac:dyDescent="0.2">
      <c r="A14" t="s">
        <v>67</v>
      </c>
    </row>
    <row r="16" spans="1:5" x14ac:dyDescent="0.2">
      <c r="A16" t="s">
        <v>68</v>
      </c>
    </row>
    <row r="17" spans="1:6" x14ac:dyDescent="0.2">
      <c r="A17" t="s">
        <v>74</v>
      </c>
    </row>
    <row r="18" spans="1:6" ht="17" thickBot="1" x14ac:dyDescent="0.25"/>
    <row r="19" spans="1:6" x14ac:dyDescent="0.2">
      <c r="A19" s="59" t="s">
        <v>69</v>
      </c>
      <c r="B19" s="60"/>
      <c r="C19" s="60"/>
      <c r="D19" s="60"/>
      <c r="E19" s="60"/>
      <c r="F19" s="61"/>
    </row>
    <row r="20" spans="1:6" x14ac:dyDescent="0.2">
      <c r="A20" s="62" t="s">
        <v>70</v>
      </c>
      <c r="B20" s="63"/>
      <c r="C20" s="63"/>
      <c r="D20" s="63"/>
      <c r="E20" s="63"/>
      <c r="F20" s="64"/>
    </row>
    <row r="21" spans="1:6" x14ac:dyDescent="0.2">
      <c r="A21" s="65" t="s">
        <v>71</v>
      </c>
      <c r="B21" s="63"/>
      <c r="C21" s="63"/>
      <c r="D21" s="63"/>
      <c r="E21" s="63"/>
      <c r="F21" s="64"/>
    </row>
    <row r="22" spans="1:6" ht="17" thickBot="1" x14ac:dyDescent="0.25">
      <c r="A22" s="66" t="s">
        <v>72</v>
      </c>
      <c r="B22" s="67"/>
      <c r="C22" s="67"/>
      <c r="D22" s="67"/>
      <c r="E22" s="67"/>
      <c r="F22" s="68"/>
    </row>
  </sheetData>
  <sheetProtection algorithmName="SHA-512" hashValue="b81GVdB25QCuqjg/W0WOXO4+hZLAY4Nu2Q7xlfSh/DfIEt+Ll7z+bnVEMJMOzq99FwshPiQzevygsp/tqN1eXg==" saltValue="ZWH83iFwsBS9LDo4nvD//Q==" spinCount="100000" sheet="1" objects="1" scenarios="1" selectLockedCells="1"/>
  <mergeCells count="1">
    <mergeCell ref="C1:E1"/>
  </mergeCells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9692-EA2E-E845-9680-6A6542118774}">
  <sheetPr>
    <pageSetUpPr fitToPage="1"/>
  </sheetPr>
  <dimension ref="A1:G47"/>
  <sheetViews>
    <sheetView topLeftCell="A11" zoomScale="152" zoomScaleNormal="152" workbookViewId="0">
      <selection activeCell="E14" sqref="E14"/>
    </sheetView>
  </sheetViews>
  <sheetFormatPr baseColWidth="10" defaultRowHeight="16" x14ac:dyDescent="0.2"/>
  <cols>
    <col min="1" max="1" width="34.5" customWidth="1"/>
    <col min="2" max="2" width="14.5" customWidth="1"/>
    <col min="3" max="3" width="14.33203125" customWidth="1"/>
    <col min="4" max="4" width="16" customWidth="1"/>
    <col min="5" max="5" width="14.83203125" customWidth="1"/>
    <col min="6" max="6" width="16.33203125" customWidth="1"/>
    <col min="7" max="7" width="14.83203125" customWidth="1"/>
  </cols>
  <sheetData>
    <row r="1" spans="1:7" ht="41" customHeight="1" x14ac:dyDescent="0.2">
      <c r="A1" s="26"/>
      <c r="B1" s="86" t="s">
        <v>59</v>
      </c>
      <c r="C1" s="86"/>
      <c r="D1" s="86"/>
      <c r="E1" s="86"/>
      <c r="F1" s="2"/>
      <c r="G1" s="2"/>
    </row>
    <row r="2" spans="1:7" ht="12" customHeight="1" x14ac:dyDescent="0.2">
      <c r="A2" s="26"/>
      <c r="B2" s="26"/>
      <c r="C2" s="26"/>
      <c r="D2" s="26"/>
      <c r="E2" s="26"/>
      <c r="F2" s="2"/>
      <c r="G2" s="2"/>
    </row>
    <row r="3" spans="1:7" x14ac:dyDescent="0.2">
      <c r="A3" s="87" t="s">
        <v>46</v>
      </c>
      <c r="B3" s="87"/>
      <c r="C3" s="87"/>
      <c r="D3" s="87"/>
      <c r="E3" s="87"/>
      <c r="F3" s="2"/>
      <c r="G3" s="2"/>
    </row>
    <row r="4" spans="1:7" ht="13" customHeight="1" x14ac:dyDescent="0.2">
      <c r="A4" s="88" t="s">
        <v>28</v>
      </c>
      <c r="B4" s="88"/>
      <c r="C4" s="88"/>
      <c r="D4" s="88"/>
      <c r="E4" s="88"/>
      <c r="F4" s="2"/>
      <c r="G4" s="2"/>
    </row>
    <row r="5" spans="1:7" ht="28" customHeight="1" x14ac:dyDescent="0.2">
      <c r="A5" s="89" t="s">
        <v>29</v>
      </c>
      <c r="B5" s="89"/>
      <c r="C5" s="89"/>
      <c r="D5" s="89"/>
      <c r="E5" s="89"/>
      <c r="F5" s="89"/>
      <c r="G5" s="89"/>
    </row>
    <row r="6" spans="1:7" ht="32" customHeight="1" x14ac:dyDescent="0.2">
      <c r="A6" s="89" t="s">
        <v>58</v>
      </c>
      <c r="B6" s="89"/>
      <c r="C6" s="89"/>
      <c r="D6" s="89"/>
      <c r="E6" s="89"/>
      <c r="F6" s="89"/>
      <c r="G6" s="89"/>
    </row>
    <row r="7" spans="1:7" x14ac:dyDescent="0.2">
      <c r="A7" s="89" t="s">
        <v>75</v>
      </c>
      <c r="B7" s="89"/>
      <c r="C7" s="89"/>
      <c r="D7" s="89"/>
      <c r="E7" s="89"/>
      <c r="F7" s="89"/>
      <c r="G7" s="89"/>
    </row>
    <row r="8" spans="1:7" x14ac:dyDescent="0.2">
      <c r="A8" s="90" t="s">
        <v>49</v>
      </c>
      <c r="B8" s="90"/>
      <c r="C8" s="90"/>
      <c r="D8" s="90"/>
      <c r="E8" s="90"/>
      <c r="F8" s="28"/>
      <c r="G8" s="28"/>
    </row>
    <row r="9" spans="1:7" x14ac:dyDescent="0.2">
      <c r="A9" s="29"/>
      <c r="B9" s="29" t="s">
        <v>31</v>
      </c>
      <c r="C9" s="29" t="s">
        <v>32</v>
      </c>
      <c r="D9" s="29" t="s">
        <v>33</v>
      </c>
      <c r="E9" s="29" t="s">
        <v>34</v>
      </c>
      <c r="F9" s="2"/>
      <c r="G9" s="2"/>
    </row>
    <row r="10" spans="1:7" x14ac:dyDescent="0.2">
      <c r="A10" s="30" t="s">
        <v>35</v>
      </c>
      <c r="B10" s="31">
        <v>0</v>
      </c>
      <c r="C10" s="31">
        <v>0</v>
      </c>
      <c r="D10" s="31">
        <v>0</v>
      </c>
      <c r="E10" s="31">
        <v>0</v>
      </c>
      <c r="F10" s="2"/>
      <c r="G10" s="2"/>
    </row>
    <row r="11" spans="1:7" x14ac:dyDescent="0.2">
      <c r="A11" s="30" t="s">
        <v>36</v>
      </c>
      <c r="B11" s="31">
        <v>0</v>
      </c>
      <c r="C11" s="31">
        <v>0</v>
      </c>
      <c r="D11" s="31">
        <v>0</v>
      </c>
      <c r="E11" s="31">
        <v>0</v>
      </c>
      <c r="F11" s="2"/>
      <c r="G11" s="2"/>
    </row>
    <row r="12" spans="1:7" x14ac:dyDescent="0.2">
      <c r="A12" s="32" t="s">
        <v>37</v>
      </c>
      <c r="B12" s="31">
        <v>0</v>
      </c>
      <c r="C12" s="31">
        <v>0</v>
      </c>
      <c r="D12" s="31">
        <v>0</v>
      </c>
      <c r="E12" s="31">
        <v>0</v>
      </c>
      <c r="F12" s="2"/>
      <c r="G12" s="2"/>
    </row>
    <row r="13" spans="1:7" x14ac:dyDescent="0.2">
      <c r="A13" s="30" t="s">
        <v>39</v>
      </c>
      <c r="B13" s="31">
        <v>0</v>
      </c>
      <c r="C13" s="31">
        <v>0</v>
      </c>
      <c r="D13" s="31">
        <v>0</v>
      </c>
      <c r="E13" s="31">
        <v>0</v>
      </c>
      <c r="F13" s="2"/>
      <c r="G13" s="2"/>
    </row>
    <row r="14" spans="1:7" x14ac:dyDescent="0.2">
      <c r="A14" s="34" t="s">
        <v>47</v>
      </c>
      <c r="B14" s="35"/>
      <c r="C14" s="35"/>
      <c r="D14" s="35"/>
      <c r="E14" s="31">
        <v>0</v>
      </c>
      <c r="F14" s="2"/>
      <c r="G14" s="2"/>
    </row>
    <row r="15" spans="1:7" ht="28" x14ac:dyDescent="0.2">
      <c r="A15" s="36" t="s">
        <v>40</v>
      </c>
      <c r="B15" s="31">
        <v>0</v>
      </c>
      <c r="C15" s="31">
        <v>0</v>
      </c>
      <c r="D15" s="31">
        <v>0</v>
      </c>
      <c r="E15" s="80"/>
      <c r="F15" s="2"/>
      <c r="G15" s="2"/>
    </row>
    <row r="16" spans="1:7" x14ac:dyDescent="0.2">
      <c r="A16" s="30" t="s">
        <v>41</v>
      </c>
      <c r="B16" s="31">
        <v>0</v>
      </c>
      <c r="C16" s="31">
        <v>0</v>
      </c>
      <c r="D16" s="31">
        <v>0</v>
      </c>
      <c r="E16" s="31">
        <v>0</v>
      </c>
      <c r="F16" s="2"/>
      <c r="G16" s="2"/>
    </row>
    <row r="17" spans="1:7" x14ac:dyDescent="0.2">
      <c r="A17" s="45" t="s">
        <v>42</v>
      </c>
      <c r="B17" s="55">
        <v>0</v>
      </c>
      <c r="C17" s="31">
        <v>0</v>
      </c>
      <c r="D17" s="31">
        <v>0</v>
      </c>
      <c r="E17" s="31">
        <v>0</v>
      </c>
      <c r="F17" s="2"/>
      <c r="G17" s="2"/>
    </row>
    <row r="18" spans="1:7" x14ac:dyDescent="0.2">
      <c r="A18" s="37" t="s">
        <v>51</v>
      </c>
      <c r="B18" s="38">
        <f>SUM(B10:B17)</f>
        <v>0</v>
      </c>
      <c r="C18" s="38">
        <f>SUM(C10:C17)</f>
        <v>0</v>
      </c>
      <c r="D18" s="38">
        <f>SUM(D10:D17)</f>
        <v>0</v>
      </c>
      <c r="E18" s="38">
        <f>SUM(E10:E17)</f>
        <v>0</v>
      </c>
      <c r="F18" s="2"/>
      <c r="G18" s="2"/>
    </row>
    <row r="19" spans="1:7" ht="28" x14ac:dyDescent="0.2">
      <c r="A19" s="39" t="s">
        <v>52</v>
      </c>
      <c r="B19" s="40">
        <f>D47</f>
        <v>22545.039999999997</v>
      </c>
      <c r="C19" s="41">
        <f>E47</f>
        <v>22545.039999999997</v>
      </c>
      <c r="D19" s="41">
        <f>F47</f>
        <v>18455.02</v>
      </c>
      <c r="E19" s="41">
        <f>G47</f>
        <v>18455.02</v>
      </c>
      <c r="F19" s="2"/>
      <c r="G19" s="2"/>
    </row>
    <row r="20" spans="1:7" ht="28" x14ac:dyDescent="0.2">
      <c r="A20" s="30" t="s">
        <v>53</v>
      </c>
      <c r="B20" s="46">
        <f>B18-B19</f>
        <v>-22545.039999999997</v>
      </c>
      <c r="C20" s="46">
        <f>C18-C19</f>
        <v>-22545.039999999997</v>
      </c>
      <c r="D20" s="46">
        <f>D18-D19</f>
        <v>-18455.02</v>
      </c>
      <c r="E20" s="46">
        <f>E18-E19</f>
        <v>-18455.02</v>
      </c>
      <c r="F20" s="2"/>
      <c r="G20" s="2"/>
    </row>
    <row r="21" spans="1:7" x14ac:dyDescent="0.2">
      <c r="A21" s="91" t="s">
        <v>79</v>
      </c>
      <c r="B21" s="91"/>
      <c r="C21" s="91"/>
      <c r="D21" s="91"/>
      <c r="E21" s="91"/>
      <c r="F21" s="91"/>
      <c r="G21" s="91"/>
    </row>
    <row r="22" spans="1:7" ht="30" customHeight="1" x14ac:dyDescent="0.2">
      <c r="A22" s="92" t="s">
        <v>43</v>
      </c>
      <c r="B22" s="92"/>
      <c r="C22" s="92"/>
      <c r="D22" s="92"/>
      <c r="E22" s="92"/>
      <c r="F22" s="92"/>
      <c r="G22" s="92"/>
    </row>
    <row r="23" spans="1:7" ht="35" customHeight="1" x14ac:dyDescent="0.2">
      <c r="A23" s="82" t="s">
        <v>50</v>
      </c>
      <c r="B23" s="82"/>
      <c r="C23" s="82"/>
      <c r="D23" s="82"/>
      <c r="E23" s="82"/>
      <c r="F23" s="82"/>
      <c r="G23" s="82"/>
    </row>
    <row r="24" spans="1:7" x14ac:dyDescent="0.2">
      <c r="A24" s="83" t="s">
        <v>44</v>
      </c>
      <c r="B24" s="83"/>
      <c r="C24" s="83"/>
      <c r="D24" s="83"/>
      <c r="E24" s="83"/>
      <c r="F24" s="83"/>
      <c r="G24" s="83"/>
    </row>
    <row r="25" spans="1:7" x14ac:dyDescent="0.2">
      <c r="A25" s="84" t="s">
        <v>45</v>
      </c>
      <c r="B25" s="84"/>
      <c r="C25" s="84"/>
      <c r="D25" s="84"/>
      <c r="E25" s="84"/>
      <c r="F25" s="84"/>
      <c r="G25" s="84"/>
    </row>
    <row r="29" spans="1:7" x14ac:dyDescent="0.2">
      <c r="A29" s="1" t="s">
        <v>0</v>
      </c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85" t="s">
        <v>1</v>
      </c>
      <c r="B31" s="85"/>
      <c r="C31" s="3"/>
      <c r="D31" s="2"/>
      <c r="E31" s="2"/>
      <c r="F31" s="2"/>
      <c r="G31" s="2"/>
    </row>
    <row r="32" spans="1:7" x14ac:dyDescent="0.2">
      <c r="A32" s="4" t="s">
        <v>2</v>
      </c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5" t="s">
        <v>24</v>
      </c>
      <c r="B34" s="2"/>
      <c r="C34" s="16" t="s">
        <v>22</v>
      </c>
      <c r="D34" s="6" t="s">
        <v>3</v>
      </c>
      <c r="E34" s="6" t="s">
        <v>4</v>
      </c>
      <c r="F34" s="6" t="s">
        <v>5</v>
      </c>
      <c r="G34" s="6" t="s">
        <v>6</v>
      </c>
    </row>
    <row r="35" spans="1:7" x14ac:dyDescent="0.2">
      <c r="A35" s="7" t="s">
        <v>55</v>
      </c>
      <c r="B35" s="10">
        <f>Dépenses!B11</f>
        <v>600</v>
      </c>
      <c r="C35" s="17">
        <v>12</v>
      </c>
      <c r="D35" s="8">
        <f t="shared" ref="D35:D41" si="0">B35*C35</f>
        <v>7200</v>
      </c>
      <c r="E35" s="8">
        <f t="shared" ref="E35:E41" si="1">B35*C35</f>
        <v>7200</v>
      </c>
      <c r="F35" s="11">
        <f t="shared" ref="F35:F41" si="2">B35*C35</f>
        <v>7200</v>
      </c>
      <c r="G35" s="12">
        <f t="shared" ref="G35:G41" si="3">B35*C35</f>
        <v>7200</v>
      </c>
    </row>
    <row r="36" spans="1:7" x14ac:dyDescent="0.2">
      <c r="A36" s="7" t="s">
        <v>54</v>
      </c>
      <c r="B36" s="10">
        <f>Dépenses!B12</f>
        <v>350</v>
      </c>
      <c r="C36" s="17">
        <v>12</v>
      </c>
      <c r="D36" s="8">
        <f t="shared" si="0"/>
        <v>4200</v>
      </c>
      <c r="E36" s="8">
        <f t="shared" si="1"/>
        <v>4200</v>
      </c>
      <c r="F36" s="11">
        <f t="shared" si="2"/>
        <v>4200</v>
      </c>
      <c r="G36" s="12">
        <f t="shared" si="3"/>
        <v>4200</v>
      </c>
    </row>
    <row r="37" spans="1:7" x14ac:dyDescent="0.2">
      <c r="A37" s="7" t="s">
        <v>11</v>
      </c>
      <c r="B37" s="9">
        <v>400</v>
      </c>
      <c r="C37" s="17">
        <v>1</v>
      </c>
      <c r="D37" s="8">
        <f t="shared" si="0"/>
        <v>400</v>
      </c>
      <c r="E37" s="8">
        <f t="shared" si="1"/>
        <v>400</v>
      </c>
      <c r="F37" s="11">
        <f t="shared" si="2"/>
        <v>400</v>
      </c>
      <c r="G37" s="12">
        <f t="shared" si="3"/>
        <v>400</v>
      </c>
    </row>
    <row r="38" spans="1:7" x14ac:dyDescent="0.2">
      <c r="A38" s="7" t="s">
        <v>12</v>
      </c>
      <c r="B38" s="10">
        <f>Dépenses!B14</f>
        <v>80</v>
      </c>
      <c r="C38" s="17">
        <v>12</v>
      </c>
      <c r="D38" s="8">
        <f t="shared" si="0"/>
        <v>960</v>
      </c>
      <c r="E38" s="8">
        <f t="shared" si="1"/>
        <v>960</v>
      </c>
      <c r="F38" s="11">
        <f t="shared" si="2"/>
        <v>960</v>
      </c>
      <c r="G38" s="12">
        <f t="shared" si="3"/>
        <v>960</v>
      </c>
    </row>
    <row r="39" spans="1:7" x14ac:dyDescent="0.2">
      <c r="A39" s="7" t="s">
        <v>13</v>
      </c>
      <c r="B39" s="10">
        <f>Dépenses!B15</f>
        <v>75</v>
      </c>
      <c r="C39" s="17">
        <v>12</v>
      </c>
      <c r="D39" s="8">
        <f t="shared" si="0"/>
        <v>900</v>
      </c>
      <c r="E39" s="8">
        <f t="shared" si="1"/>
        <v>900</v>
      </c>
      <c r="F39" s="11">
        <f t="shared" si="2"/>
        <v>900</v>
      </c>
      <c r="G39" s="12">
        <f t="shared" si="3"/>
        <v>900</v>
      </c>
    </row>
    <row r="40" spans="1:7" x14ac:dyDescent="0.2">
      <c r="A40" s="7" t="s">
        <v>17</v>
      </c>
      <c r="B40" s="24">
        <f>Dépenses!B16</f>
        <v>200</v>
      </c>
      <c r="C40" s="17">
        <v>3</v>
      </c>
      <c r="D40" s="8">
        <f t="shared" si="0"/>
        <v>600</v>
      </c>
      <c r="E40" s="8">
        <f t="shared" si="1"/>
        <v>600</v>
      </c>
      <c r="F40" s="11">
        <f t="shared" si="2"/>
        <v>600</v>
      </c>
      <c r="G40" s="12">
        <f t="shared" si="3"/>
        <v>600</v>
      </c>
    </row>
    <row r="41" spans="1:7" x14ac:dyDescent="0.2">
      <c r="A41" s="7" t="s">
        <v>16</v>
      </c>
      <c r="B41" s="24">
        <f>Dépenses!B17</f>
        <v>200</v>
      </c>
      <c r="C41" s="18">
        <v>12</v>
      </c>
      <c r="D41" s="8">
        <f t="shared" si="0"/>
        <v>2400</v>
      </c>
      <c r="E41" s="8">
        <f t="shared" si="1"/>
        <v>2400</v>
      </c>
      <c r="F41" s="11">
        <f t="shared" si="2"/>
        <v>2400</v>
      </c>
      <c r="G41" s="12">
        <f t="shared" si="3"/>
        <v>2400</v>
      </c>
    </row>
    <row r="42" spans="1:7" x14ac:dyDescent="0.2">
      <c r="A42" s="5" t="s">
        <v>25</v>
      </c>
      <c r="B42" s="10"/>
      <c r="C42" s="17"/>
      <c r="D42" s="10"/>
      <c r="E42" s="11"/>
      <c r="F42" s="11"/>
      <c r="G42" s="12"/>
    </row>
    <row r="43" spans="1:7" x14ac:dyDescent="0.2">
      <c r="A43" s="7" t="s">
        <v>7</v>
      </c>
      <c r="B43" s="21">
        <v>1398.45</v>
      </c>
      <c r="C43" s="17">
        <v>3</v>
      </c>
      <c r="D43" s="8">
        <f>B43*C43</f>
        <v>4195.3500000000004</v>
      </c>
      <c r="E43" s="8">
        <f>B43*C43</f>
        <v>4195.3500000000004</v>
      </c>
      <c r="F43" s="11"/>
      <c r="G43" s="12"/>
    </row>
    <row r="44" spans="1:7" x14ac:dyDescent="0.2">
      <c r="A44" s="7" t="s">
        <v>8</v>
      </c>
      <c r="B44" s="25">
        <f>Dépenses!B20</f>
        <v>563.23</v>
      </c>
      <c r="C44" s="17">
        <v>3</v>
      </c>
      <c r="D44" s="8">
        <f>B44*C44</f>
        <v>1689.69</v>
      </c>
      <c r="E44" s="8">
        <f>B44*C44</f>
        <v>1689.69</v>
      </c>
      <c r="F44" s="11"/>
      <c r="G44" s="12"/>
    </row>
    <row r="45" spans="1:7" x14ac:dyDescent="0.2">
      <c r="A45" s="7" t="s">
        <v>9</v>
      </c>
      <c r="B45" s="25">
        <f>Dépenses!B21</f>
        <v>497.4</v>
      </c>
      <c r="C45" s="17">
        <v>3</v>
      </c>
      <c r="D45" s="8"/>
      <c r="E45" s="8"/>
      <c r="F45" s="11">
        <f>B45*C45</f>
        <v>1492.1999999999998</v>
      </c>
      <c r="G45" s="12">
        <f>B45*C45</f>
        <v>1492.1999999999998</v>
      </c>
    </row>
    <row r="46" spans="1:7" x14ac:dyDescent="0.2">
      <c r="A46" s="7" t="s">
        <v>10</v>
      </c>
      <c r="B46" s="25">
        <f>Dépenses!B22</f>
        <v>100.94</v>
      </c>
      <c r="C46" s="17">
        <v>3</v>
      </c>
      <c r="D46" s="8"/>
      <c r="E46" s="8"/>
      <c r="F46" s="11">
        <f>B46*C46</f>
        <v>302.82</v>
      </c>
      <c r="G46" s="12">
        <f>B46*C46</f>
        <v>302.82</v>
      </c>
    </row>
    <row r="47" spans="1:7" x14ac:dyDescent="0.2">
      <c r="A47" s="5" t="s">
        <v>18</v>
      </c>
      <c r="B47" s="2"/>
      <c r="C47" s="2"/>
      <c r="D47" s="15">
        <f>SUM(D35:D46)</f>
        <v>22545.039999999997</v>
      </c>
      <c r="E47" s="15">
        <f>SUM(E35:E46)</f>
        <v>22545.039999999997</v>
      </c>
      <c r="F47" s="15">
        <f>SUM(F35:F46)</f>
        <v>18455.02</v>
      </c>
      <c r="G47" s="15">
        <f>SUM(G35:G46)</f>
        <v>18455.02</v>
      </c>
    </row>
  </sheetData>
  <sheetProtection algorithmName="SHA-512" hashValue="bthZOlIh+zySGAHKXGdexsk7coVshuDCBMqOuFP1gbasOgq/KIZqngtJErnywW9PhxgWfrWtfiSxo8jXS5CFQw==" saltValue="iAdRgmoQkWYxgNVZJ2aTjg==" spinCount="100000" sheet="1" objects="1" scenarios="1" selectLockedCells="1"/>
  <mergeCells count="13">
    <mergeCell ref="A23:G23"/>
    <mergeCell ref="A24:G24"/>
    <mergeCell ref="A25:G25"/>
    <mergeCell ref="A31:B31"/>
    <mergeCell ref="B1:E1"/>
    <mergeCell ref="A3:E3"/>
    <mergeCell ref="A4:E4"/>
    <mergeCell ref="A5:G5"/>
    <mergeCell ref="A6:G6"/>
    <mergeCell ref="A7:G7"/>
    <mergeCell ref="A8:E8"/>
    <mergeCell ref="A21:G21"/>
    <mergeCell ref="A22:G22"/>
  </mergeCells>
  <dataValidations count="4">
    <dataValidation type="list" allowBlank="1" showInputMessage="1" showErrorMessage="1" sqref="B43" xr:uid="{184503FC-7D1A-0F46-B56A-CE79BD892470}">
      <mc:AlternateContent xmlns:x12ac="http://schemas.microsoft.com/office/spreadsheetml/2011/1/ac" xmlns:mc="http://schemas.openxmlformats.org/markup-compatibility/2006">
        <mc:Choice Requires="x12ac">
          <x12ac:list>0,"1398,45","8596,20"</x12ac:list>
        </mc:Choice>
        <mc:Fallback>
          <formula1>"0,1398,45,8596,20"</formula1>
        </mc:Fallback>
      </mc:AlternateContent>
    </dataValidation>
    <dataValidation type="list" allowBlank="1" showInputMessage="1" showErrorMessage="1" sqref="B37" xr:uid="{0C5E23E0-6B9C-ED45-A31E-D1F8C4C53616}">
      <formula1>"0,400,1200"</formula1>
    </dataValidation>
    <dataValidation type="list" allowBlank="1" showInputMessage="1" showErrorMessage="1" sqref="E14" xr:uid="{39EE6ABB-67AB-E54F-9E4C-F10B96380D56}">
      <formula1>"0,12000"</formula1>
    </dataValidation>
    <dataValidation type="list" allowBlank="1" showInputMessage="1" showErrorMessage="1" sqref="B15:D15" xr:uid="{BD87DA60-463B-AF45-8EFA-00B4F17999CC}">
      <formula1>"0,15000"</formula1>
    </dataValidation>
  </dataValidations>
  <hyperlinks>
    <hyperlink ref="A32" r:id="rId1" xr:uid="{8D72B708-CEEA-9B4E-8447-A67A4FC5A851}"/>
  </hyperlinks>
  <pageMargins left="0.7" right="0.7" top="0.75" bottom="0.75" header="0.3" footer="0.3"/>
  <pageSetup scale="91" fitToHeight="2" orientation="landscape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1C6C-C224-9241-9FFA-F12B93546FFB}">
  <sheetPr>
    <pageSetUpPr fitToPage="1"/>
  </sheetPr>
  <dimension ref="A1:G51"/>
  <sheetViews>
    <sheetView topLeftCell="A9" zoomScale="145" zoomScaleNormal="145" workbookViewId="0">
      <selection activeCell="B17" sqref="B17"/>
    </sheetView>
  </sheetViews>
  <sheetFormatPr baseColWidth="10" defaultRowHeight="16" x14ac:dyDescent="0.2"/>
  <cols>
    <col min="1" max="1" width="34.5" customWidth="1"/>
    <col min="2" max="2" width="14.5" customWidth="1"/>
    <col min="3" max="3" width="14.33203125" customWidth="1"/>
    <col min="4" max="4" width="16" customWidth="1"/>
    <col min="5" max="5" width="14.83203125" customWidth="1"/>
    <col min="6" max="6" width="16.33203125" customWidth="1"/>
    <col min="7" max="7" width="14.83203125" customWidth="1"/>
  </cols>
  <sheetData>
    <row r="1" spans="1:7" ht="48" customHeight="1" x14ac:dyDescent="0.2">
      <c r="A1" s="26"/>
      <c r="B1" s="86" t="s">
        <v>57</v>
      </c>
      <c r="C1" s="86"/>
      <c r="D1" s="86"/>
      <c r="E1" s="86"/>
      <c r="F1" s="2"/>
      <c r="G1" s="2"/>
    </row>
    <row r="2" spans="1:7" ht="10" customHeight="1" x14ac:dyDescent="0.2">
      <c r="A2" s="26"/>
      <c r="B2" s="26"/>
      <c r="C2" s="26"/>
      <c r="D2" s="26"/>
      <c r="E2" s="26"/>
      <c r="F2" s="2"/>
      <c r="G2" s="2"/>
    </row>
    <row r="3" spans="1:7" x14ac:dyDescent="0.2">
      <c r="A3" s="87" t="s">
        <v>46</v>
      </c>
      <c r="B3" s="87"/>
      <c r="C3" s="87"/>
      <c r="D3" s="87"/>
      <c r="E3" s="87"/>
      <c r="F3" s="2"/>
      <c r="G3" s="2"/>
    </row>
    <row r="4" spans="1:7" ht="24" customHeight="1" x14ac:dyDescent="0.2">
      <c r="A4" s="88" t="s">
        <v>28</v>
      </c>
      <c r="B4" s="88"/>
      <c r="C4" s="88"/>
      <c r="D4" s="88"/>
      <c r="E4" s="88"/>
      <c r="F4" s="2"/>
      <c r="G4" s="2"/>
    </row>
    <row r="5" spans="1:7" ht="38" customHeight="1" x14ac:dyDescent="0.2">
      <c r="A5" s="89" t="s">
        <v>29</v>
      </c>
      <c r="B5" s="89"/>
      <c r="C5" s="89"/>
      <c r="D5" s="89"/>
      <c r="E5" s="89"/>
      <c r="F5" s="89"/>
      <c r="G5" s="89"/>
    </row>
    <row r="6" spans="1:7" ht="45" customHeight="1" x14ac:dyDescent="0.2">
      <c r="A6" s="89" t="s">
        <v>30</v>
      </c>
      <c r="B6" s="89"/>
      <c r="C6" s="89"/>
      <c r="D6" s="89"/>
      <c r="E6" s="89"/>
      <c r="F6" s="89"/>
      <c r="G6" s="89"/>
    </row>
    <row r="7" spans="1:7" x14ac:dyDescent="0.2">
      <c r="A7" s="89" t="s">
        <v>75</v>
      </c>
      <c r="B7" s="89"/>
      <c r="C7" s="89"/>
      <c r="D7" s="89"/>
      <c r="E7" s="89"/>
      <c r="F7" s="89"/>
      <c r="G7" s="89"/>
    </row>
    <row r="8" spans="1:7" x14ac:dyDescent="0.2">
      <c r="A8" s="90" t="s">
        <v>49</v>
      </c>
      <c r="B8" s="90"/>
      <c r="C8" s="90"/>
      <c r="D8" s="90"/>
      <c r="E8" s="90"/>
      <c r="F8" s="28"/>
      <c r="G8" s="28"/>
    </row>
    <row r="9" spans="1:7" x14ac:dyDescent="0.2">
      <c r="A9" s="29"/>
      <c r="B9" s="29" t="s">
        <v>31</v>
      </c>
      <c r="C9" s="29" t="s">
        <v>32</v>
      </c>
      <c r="D9" s="29" t="s">
        <v>33</v>
      </c>
      <c r="E9" s="29" t="s">
        <v>34</v>
      </c>
      <c r="F9" s="2"/>
      <c r="G9" s="2"/>
    </row>
    <row r="10" spans="1:7" x14ac:dyDescent="0.2">
      <c r="A10" s="30" t="s">
        <v>35</v>
      </c>
      <c r="B10" s="31">
        <v>0</v>
      </c>
      <c r="C10" s="31">
        <v>0</v>
      </c>
      <c r="D10" s="31">
        <v>0</v>
      </c>
      <c r="E10" s="31">
        <v>0</v>
      </c>
      <c r="F10" s="2"/>
      <c r="G10" s="2"/>
    </row>
    <row r="11" spans="1:7" x14ac:dyDescent="0.2">
      <c r="A11" s="30" t="s">
        <v>36</v>
      </c>
      <c r="B11" s="31">
        <v>0</v>
      </c>
      <c r="C11" s="31">
        <v>0</v>
      </c>
      <c r="D11" s="31">
        <v>0</v>
      </c>
      <c r="E11" s="31">
        <v>0</v>
      </c>
      <c r="F11" s="2"/>
      <c r="G11" s="2"/>
    </row>
    <row r="12" spans="1:7" x14ac:dyDescent="0.2">
      <c r="A12" s="32" t="s">
        <v>37</v>
      </c>
      <c r="B12" s="31">
        <v>0</v>
      </c>
      <c r="C12" s="31">
        <v>0</v>
      </c>
      <c r="D12" s="31">
        <v>0</v>
      </c>
      <c r="E12" s="31">
        <v>0</v>
      </c>
      <c r="F12" s="2"/>
      <c r="G12" s="2"/>
    </row>
    <row r="13" spans="1:7" x14ac:dyDescent="0.2">
      <c r="A13" s="30" t="s">
        <v>39</v>
      </c>
      <c r="B13" s="31">
        <v>0</v>
      </c>
      <c r="C13" s="31">
        <v>0</v>
      </c>
      <c r="D13" s="31">
        <v>0</v>
      </c>
      <c r="E13" s="31">
        <v>0</v>
      </c>
      <c r="F13" s="2"/>
      <c r="G13" s="2"/>
    </row>
    <row r="14" spans="1:7" x14ac:dyDescent="0.2">
      <c r="A14" s="34" t="s">
        <v>47</v>
      </c>
      <c r="B14" s="35"/>
      <c r="C14" s="35"/>
      <c r="D14" s="35"/>
      <c r="E14" s="31">
        <v>0</v>
      </c>
      <c r="F14" s="2"/>
      <c r="G14" s="2"/>
    </row>
    <row r="15" spans="1:7" ht="28" x14ac:dyDescent="0.2">
      <c r="A15" s="36" t="s">
        <v>40</v>
      </c>
      <c r="B15" s="31">
        <v>0</v>
      </c>
      <c r="C15" s="31">
        <v>0</v>
      </c>
      <c r="D15" s="31">
        <v>0</v>
      </c>
      <c r="E15" s="80"/>
      <c r="F15" s="2"/>
      <c r="G15" s="2"/>
    </row>
    <row r="16" spans="1:7" x14ac:dyDescent="0.2">
      <c r="A16" s="30" t="s">
        <v>41</v>
      </c>
      <c r="B16" s="31">
        <v>0</v>
      </c>
      <c r="C16" s="31">
        <v>0</v>
      </c>
      <c r="D16" s="31">
        <v>0</v>
      </c>
      <c r="E16" s="31">
        <v>0</v>
      </c>
      <c r="F16" s="2"/>
      <c r="G16" s="2"/>
    </row>
    <row r="17" spans="1:7" x14ac:dyDescent="0.2">
      <c r="A17" s="45" t="s">
        <v>42</v>
      </c>
      <c r="B17" s="55">
        <v>0</v>
      </c>
      <c r="C17" s="31">
        <v>0</v>
      </c>
      <c r="D17" s="31">
        <v>0</v>
      </c>
      <c r="E17" s="31">
        <v>0</v>
      </c>
      <c r="F17" s="2"/>
      <c r="G17" s="2"/>
    </row>
    <row r="18" spans="1:7" x14ac:dyDescent="0.2">
      <c r="A18" s="37" t="s">
        <v>51</v>
      </c>
      <c r="B18" s="38">
        <f>SUM(B10:B17)</f>
        <v>0</v>
      </c>
      <c r="C18" s="38">
        <f>SUM(C10:C17)</f>
        <v>0</v>
      </c>
      <c r="D18" s="38">
        <f>SUM(D10:D17)</f>
        <v>0</v>
      </c>
      <c r="E18" s="38">
        <f>SUM(E10:E17)</f>
        <v>0</v>
      </c>
      <c r="F18" s="2"/>
      <c r="G18" s="2"/>
    </row>
    <row r="19" spans="1:7" ht="28" x14ac:dyDescent="0.2">
      <c r="A19" s="39" t="s">
        <v>52</v>
      </c>
      <c r="B19" s="40">
        <f>D49</f>
        <v>25695.039999999997</v>
      </c>
      <c r="C19" s="41">
        <f>E49</f>
        <v>22545.039999999997</v>
      </c>
      <c r="D19" s="41">
        <f>F49</f>
        <v>18455.02</v>
      </c>
      <c r="E19" s="41">
        <f>G49</f>
        <v>18455.02</v>
      </c>
      <c r="F19" s="2"/>
      <c r="G19" s="2"/>
    </row>
    <row r="20" spans="1:7" ht="28" x14ac:dyDescent="0.2">
      <c r="A20" s="30" t="s">
        <v>53</v>
      </c>
      <c r="B20" s="46">
        <f>B18-B19</f>
        <v>-25695.039999999997</v>
      </c>
      <c r="C20" s="46">
        <f>C18-C19</f>
        <v>-22545.039999999997</v>
      </c>
      <c r="D20" s="46">
        <f>D18-D19</f>
        <v>-18455.02</v>
      </c>
      <c r="E20" s="46">
        <f>E18-E19</f>
        <v>-18455.02</v>
      </c>
      <c r="F20" s="2"/>
      <c r="G20" s="2"/>
    </row>
    <row r="21" spans="1:7" ht="20" customHeight="1" x14ac:dyDescent="0.2">
      <c r="A21" s="91" t="s">
        <v>79</v>
      </c>
      <c r="B21" s="91"/>
      <c r="C21" s="91"/>
      <c r="D21" s="91"/>
      <c r="E21" s="91"/>
      <c r="F21" s="91"/>
      <c r="G21" s="91"/>
    </row>
    <row r="22" spans="1:7" ht="33" customHeight="1" x14ac:dyDescent="0.2">
      <c r="A22" s="92" t="s">
        <v>43</v>
      </c>
      <c r="B22" s="92"/>
      <c r="C22" s="92"/>
      <c r="D22" s="92"/>
      <c r="E22" s="92"/>
      <c r="F22" s="92"/>
      <c r="G22" s="92"/>
    </row>
    <row r="23" spans="1:7" ht="30" customHeight="1" x14ac:dyDescent="0.2">
      <c r="A23" s="82" t="s">
        <v>50</v>
      </c>
      <c r="B23" s="82"/>
      <c r="C23" s="82"/>
      <c r="D23" s="82"/>
      <c r="E23" s="82"/>
      <c r="F23" s="82"/>
      <c r="G23" s="82"/>
    </row>
    <row r="24" spans="1:7" ht="27" customHeight="1" x14ac:dyDescent="0.2">
      <c r="A24" s="83" t="s">
        <v>44</v>
      </c>
      <c r="B24" s="83"/>
      <c r="C24" s="83"/>
      <c r="D24" s="83"/>
      <c r="E24" s="83"/>
      <c r="F24" s="83"/>
      <c r="G24" s="83"/>
    </row>
    <row r="25" spans="1:7" x14ac:dyDescent="0.2">
      <c r="A25" s="84" t="s">
        <v>45</v>
      </c>
      <c r="B25" s="84"/>
      <c r="C25" s="84"/>
      <c r="D25" s="84"/>
      <c r="E25" s="84"/>
      <c r="F25" s="84"/>
      <c r="G25" s="84"/>
    </row>
    <row r="27" spans="1:7" x14ac:dyDescent="0.2">
      <c r="A27" s="1" t="s">
        <v>0</v>
      </c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85" t="s">
        <v>1</v>
      </c>
      <c r="B29" s="85"/>
      <c r="C29" s="3"/>
      <c r="D29" s="2"/>
      <c r="E29" s="2"/>
      <c r="F29" s="2"/>
      <c r="G29" s="2"/>
    </row>
    <row r="30" spans="1:7" x14ac:dyDescent="0.2">
      <c r="A30" s="4" t="s">
        <v>2</v>
      </c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5" t="s">
        <v>23</v>
      </c>
      <c r="B32" s="2"/>
      <c r="C32" s="16" t="s">
        <v>22</v>
      </c>
      <c r="D32" s="6" t="s">
        <v>3</v>
      </c>
      <c r="E32" s="6" t="s">
        <v>4</v>
      </c>
      <c r="F32" s="6" t="s">
        <v>5</v>
      </c>
      <c r="G32" s="6" t="s">
        <v>6</v>
      </c>
    </row>
    <row r="33" spans="1:7" x14ac:dyDescent="0.2">
      <c r="A33" s="7" t="s">
        <v>26</v>
      </c>
      <c r="B33" s="23">
        <f>Dépenses!B7</f>
        <v>1500</v>
      </c>
      <c r="C33" s="19">
        <v>1</v>
      </c>
      <c r="D33" s="8">
        <f>B33*C33</f>
        <v>1500</v>
      </c>
      <c r="E33" s="8"/>
      <c r="F33" s="8"/>
      <c r="G33" s="12">
        <f>B33*C33</f>
        <v>1500</v>
      </c>
    </row>
    <row r="34" spans="1:7" x14ac:dyDescent="0.2">
      <c r="A34" s="7" t="s">
        <v>14</v>
      </c>
      <c r="B34" s="10">
        <f>Dépenses!B8</f>
        <v>1050</v>
      </c>
      <c r="C34" s="17">
        <v>1</v>
      </c>
      <c r="D34" s="8">
        <f>B34*C34</f>
        <v>1050</v>
      </c>
      <c r="E34" s="11"/>
      <c r="F34" s="11"/>
      <c r="G34" s="12"/>
    </row>
    <row r="35" spans="1:7" x14ac:dyDescent="0.2">
      <c r="A35" s="7" t="s">
        <v>15</v>
      </c>
      <c r="B35" s="24">
        <f>Dépenses!B9</f>
        <v>600</v>
      </c>
      <c r="C35" s="17">
        <v>1</v>
      </c>
      <c r="D35" s="8">
        <f>B35*C35</f>
        <v>600</v>
      </c>
      <c r="E35" s="8"/>
      <c r="F35" s="8"/>
      <c r="G35" s="12"/>
    </row>
    <row r="36" spans="1:7" x14ac:dyDescent="0.2">
      <c r="A36" s="5" t="s">
        <v>24</v>
      </c>
      <c r="B36" s="24"/>
      <c r="C36" s="17"/>
      <c r="D36" s="8"/>
      <c r="E36" s="8"/>
      <c r="F36" s="8"/>
      <c r="G36" s="12"/>
    </row>
    <row r="37" spans="1:7" x14ac:dyDescent="0.2">
      <c r="A37" s="7" t="s">
        <v>55</v>
      </c>
      <c r="B37" s="10">
        <f>Dépenses!B11</f>
        <v>600</v>
      </c>
      <c r="C37" s="17">
        <v>12</v>
      </c>
      <c r="D37" s="8">
        <f t="shared" ref="D37:D43" si="0">B37*C37</f>
        <v>7200</v>
      </c>
      <c r="E37" s="8">
        <f t="shared" ref="E37:E43" si="1">B37*C37</f>
        <v>7200</v>
      </c>
      <c r="F37" s="11">
        <f t="shared" ref="F37:F43" si="2">B37*C37</f>
        <v>7200</v>
      </c>
      <c r="G37" s="12">
        <f t="shared" ref="G37:G43" si="3">B37*C37</f>
        <v>7200</v>
      </c>
    </row>
    <row r="38" spans="1:7" x14ac:dyDescent="0.2">
      <c r="A38" s="7" t="s">
        <v>54</v>
      </c>
      <c r="B38" s="10">
        <f>Dépenses!B12</f>
        <v>350</v>
      </c>
      <c r="C38" s="17">
        <v>12</v>
      </c>
      <c r="D38" s="8">
        <f t="shared" si="0"/>
        <v>4200</v>
      </c>
      <c r="E38" s="8">
        <f t="shared" si="1"/>
        <v>4200</v>
      </c>
      <c r="F38" s="11">
        <f t="shared" si="2"/>
        <v>4200</v>
      </c>
      <c r="G38" s="12">
        <f t="shared" si="3"/>
        <v>4200</v>
      </c>
    </row>
    <row r="39" spans="1:7" x14ac:dyDescent="0.2">
      <c r="A39" s="7" t="s">
        <v>11</v>
      </c>
      <c r="B39" s="9">
        <v>400</v>
      </c>
      <c r="C39" s="17">
        <v>1</v>
      </c>
      <c r="D39" s="8">
        <f t="shared" si="0"/>
        <v>400</v>
      </c>
      <c r="E39" s="8">
        <f t="shared" si="1"/>
        <v>400</v>
      </c>
      <c r="F39" s="11">
        <f t="shared" si="2"/>
        <v>400</v>
      </c>
      <c r="G39" s="12">
        <f t="shared" si="3"/>
        <v>400</v>
      </c>
    </row>
    <row r="40" spans="1:7" x14ac:dyDescent="0.2">
      <c r="A40" s="7" t="s">
        <v>12</v>
      </c>
      <c r="B40" s="10">
        <f>Dépenses!B14</f>
        <v>80</v>
      </c>
      <c r="C40" s="17">
        <v>12</v>
      </c>
      <c r="D40" s="8">
        <f t="shared" si="0"/>
        <v>960</v>
      </c>
      <c r="E40" s="8">
        <f t="shared" si="1"/>
        <v>960</v>
      </c>
      <c r="F40" s="11">
        <f t="shared" si="2"/>
        <v>960</v>
      </c>
      <c r="G40" s="12">
        <f t="shared" si="3"/>
        <v>960</v>
      </c>
    </row>
    <row r="41" spans="1:7" x14ac:dyDescent="0.2">
      <c r="A41" s="7" t="s">
        <v>13</v>
      </c>
      <c r="B41" s="10">
        <f>Dépenses!B15</f>
        <v>75</v>
      </c>
      <c r="C41" s="17">
        <v>12</v>
      </c>
      <c r="D41" s="8">
        <f t="shared" si="0"/>
        <v>900</v>
      </c>
      <c r="E41" s="8">
        <f t="shared" si="1"/>
        <v>900</v>
      </c>
      <c r="F41" s="11">
        <f t="shared" si="2"/>
        <v>900</v>
      </c>
      <c r="G41" s="12">
        <f t="shared" si="3"/>
        <v>900</v>
      </c>
    </row>
    <row r="42" spans="1:7" x14ac:dyDescent="0.2">
      <c r="A42" s="7" t="s">
        <v>17</v>
      </c>
      <c r="B42" s="24">
        <f>Dépenses!B16</f>
        <v>200</v>
      </c>
      <c r="C42" s="17">
        <v>3</v>
      </c>
      <c r="D42" s="8">
        <f t="shared" si="0"/>
        <v>600</v>
      </c>
      <c r="E42" s="8">
        <f t="shared" si="1"/>
        <v>600</v>
      </c>
      <c r="F42" s="11">
        <f t="shared" si="2"/>
        <v>600</v>
      </c>
      <c r="G42" s="12">
        <f t="shared" si="3"/>
        <v>600</v>
      </c>
    </row>
    <row r="43" spans="1:7" x14ac:dyDescent="0.2">
      <c r="A43" s="7" t="s">
        <v>16</v>
      </c>
      <c r="B43" s="24">
        <f>Dépenses!B17</f>
        <v>200</v>
      </c>
      <c r="C43" s="18">
        <v>12</v>
      </c>
      <c r="D43" s="8">
        <f t="shared" si="0"/>
        <v>2400</v>
      </c>
      <c r="E43" s="8">
        <f t="shared" si="1"/>
        <v>2400</v>
      </c>
      <c r="F43" s="11">
        <f t="shared" si="2"/>
        <v>2400</v>
      </c>
      <c r="G43" s="12">
        <f t="shared" si="3"/>
        <v>2400</v>
      </c>
    </row>
    <row r="44" spans="1:7" x14ac:dyDescent="0.2">
      <c r="A44" s="5" t="s">
        <v>25</v>
      </c>
      <c r="B44" s="10"/>
      <c r="C44" s="17"/>
      <c r="D44" s="10"/>
      <c r="E44" s="11"/>
      <c r="F44" s="11"/>
      <c r="G44" s="12"/>
    </row>
    <row r="45" spans="1:7" x14ac:dyDescent="0.2">
      <c r="A45" s="7" t="s">
        <v>7</v>
      </c>
      <c r="B45" s="21">
        <v>1398.45</v>
      </c>
      <c r="C45" s="17">
        <v>3</v>
      </c>
      <c r="D45" s="8">
        <f>B45*C45</f>
        <v>4195.3500000000004</v>
      </c>
      <c r="E45" s="8">
        <f>B45*C45</f>
        <v>4195.3500000000004</v>
      </c>
      <c r="F45" s="11"/>
      <c r="G45" s="12"/>
    </row>
    <row r="46" spans="1:7" x14ac:dyDescent="0.2">
      <c r="A46" s="7" t="s">
        <v>8</v>
      </c>
      <c r="B46" s="25">
        <f>Dépenses!B20</f>
        <v>563.23</v>
      </c>
      <c r="C46" s="17">
        <v>3</v>
      </c>
      <c r="D46" s="8">
        <f>B46*C46</f>
        <v>1689.69</v>
      </c>
      <c r="E46" s="8">
        <f>B46*C46</f>
        <v>1689.69</v>
      </c>
      <c r="F46" s="11"/>
      <c r="G46" s="12"/>
    </row>
    <row r="47" spans="1:7" x14ac:dyDescent="0.2">
      <c r="A47" s="7" t="s">
        <v>9</v>
      </c>
      <c r="B47" s="25">
        <f>Dépenses!B21</f>
        <v>497.4</v>
      </c>
      <c r="C47" s="17">
        <v>3</v>
      </c>
      <c r="D47" s="8"/>
      <c r="E47" s="8"/>
      <c r="F47" s="11">
        <f>B47*C47</f>
        <v>1492.1999999999998</v>
      </c>
      <c r="G47" s="12">
        <f>B47*C47</f>
        <v>1492.1999999999998</v>
      </c>
    </row>
    <row r="48" spans="1:7" x14ac:dyDescent="0.2">
      <c r="A48" s="7" t="s">
        <v>10</v>
      </c>
      <c r="B48" s="25">
        <f>Dépenses!B22</f>
        <v>100.94</v>
      </c>
      <c r="C48" s="17">
        <v>3</v>
      </c>
      <c r="D48" s="8"/>
      <c r="E48" s="8"/>
      <c r="F48" s="11">
        <f>B48*C48</f>
        <v>302.82</v>
      </c>
      <c r="G48" s="12">
        <f>B48*C48</f>
        <v>302.82</v>
      </c>
    </row>
    <row r="49" spans="1:7" x14ac:dyDescent="0.2">
      <c r="A49" s="5" t="s">
        <v>18</v>
      </c>
      <c r="B49" s="2"/>
      <c r="C49" s="2"/>
      <c r="D49" s="15">
        <f>SUM(D33:D48)</f>
        <v>25695.039999999997</v>
      </c>
      <c r="E49" s="15">
        <f>SUM(E37:E48)</f>
        <v>22545.039999999997</v>
      </c>
      <c r="F49" s="15">
        <f>SUM(F37:F48)</f>
        <v>18455.02</v>
      </c>
      <c r="G49" s="15">
        <f>SUM(G37:G48)</f>
        <v>18455.02</v>
      </c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 t="s">
        <v>19</v>
      </c>
      <c r="C51" s="2"/>
      <c r="D51" s="2"/>
      <c r="E51" s="2"/>
      <c r="F51" s="2"/>
      <c r="G51" s="2"/>
    </row>
  </sheetData>
  <sheetProtection algorithmName="SHA-512" hashValue="PASQ3dvl1PLlVVd+fIhecEUpnTeK7lZ6shcb8fmZy4kZvizc7Avmgra7+izTjQCJYN2JJONLkmQHIdFyKcPsXw==" saltValue="9q53Kfg1ouj7WyWfAdwsdQ==" spinCount="100000" sheet="1" objects="1" scenarios="1" selectLockedCells="1"/>
  <mergeCells count="13">
    <mergeCell ref="A23:G23"/>
    <mergeCell ref="A24:G24"/>
    <mergeCell ref="A25:G25"/>
    <mergeCell ref="B1:E1"/>
    <mergeCell ref="A29:B29"/>
    <mergeCell ref="A3:E3"/>
    <mergeCell ref="A4:E4"/>
    <mergeCell ref="A5:G5"/>
    <mergeCell ref="A6:G6"/>
    <mergeCell ref="A7:G7"/>
    <mergeCell ref="A8:E8"/>
    <mergeCell ref="A21:G21"/>
    <mergeCell ref="A22:G22"/>
  </mergeCells>
  <dataValidations count="4">
    <dataValidation type="list" allowBlank="1" showInputMessage="1" showErrorMessage="1" sqref="B45" xr:uid="{5573FEB3-AB57-944B-ACD2-DFD225113C5E}">
      <mc:AlternateContent xmlns:x12ac="http://schemas.microsoft.com/office/spreadsheetml/2011/1/ac" xmlns:mc="http://schemas.openxmlformats.org/markup-compatibility/2006">
        <mc:Choice Requires="x12ac">
          <x12ac:list>0,"1398,45","8596,20"</x12ac:list>
        </mc:Choice>
        <mc:Fallback>
          <formula1>"0,1398,45,8596,20"</formula1>
        </mc:Fallback>
      </mc:AlternateContent>
    </dataValidation>
    <dataValidation type="list" allowBlank="1" showInputMessage="1" showErrorMessage="1" sqref="B39" xr:uid="{8293CF85-59AB-CF42-8E67-74AD52489371}">
      <formula1>"0,400,1200"</formula1>
    </dataValidation>
    <dataValidation type="list" allowBlank="1" showInputMessage="1" showErrorMessage="1" sqref="B15:D15" xr:uid="{031CFD1C-F281-4445-B956-C7710B69ED26}">
      <formula1>"0,15000"</formula1>
    </dataValidation>
    <dataValidation type="list" allowBlank="1" showInputMessage="1" showErrorMessage="1" sqref="E14" xr:uid="{2767E8A1-7AE5-B241-8047-ABF1036CEDE4}">
      <formula1>"0,12000"</formula1>
    </dataValidation>
  </dataValidations>
  <hyperlinks>
    <hyperlink ref="A30" r:id="rId1" xr:uid="{5BBA1E55-BF95-0646-A914-19CF1CE5651D}"/>
  </hyperlinks>
  <pageMargins left="0.7" right="0.7" top="0.75" bottom="0.75" header="0.3" footer="0.3"/>
  <pageSetup scale="91" fitToHeight="2" orientation="landscape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5306-E3C7-5940-96C4-1ADDB0E5E220}">
  <sheetPr>
    <pageSetUpPr fitToPage="1"/>
  </sheetPr>
  <dimension ref="A1:G50"/>
  <sheetViews>
    <sheetView topLeftCell="A12" zoomScale="150" zoomScaleNormal="150" workbookViewId="0">
      <selection activeCell="B16" sqref="B16"/>
    </sheetView>
  </sheetViews>
  <sheetFormatPr baseColWidth="10" defaultRowHeight="16" x14ac:dyDescent="0.2"/>
  <cols>
    <col min="1" max="1" width="33.83203125" customWidth="1"/>
    <col min="2" max="5" width="16.6640625" customWidth="1"/>
    <col min="6" max="6" width="13.5" customWidth="1"/>
    <col min="7" max="7" width="13.6640625" customWidth="1"/>
  </cols>
  <sheetData>
    <row r="1" spans="1:7" ht="48" customHeight="1" x14ac:dyDescent="0.2">
      <c r="A1" s="26"/>
      <c r="B1" s="27"/>
      <c r="C1" s="86" t="s">
        <v>27</v>
      </c>
      <c r="D1" s="86"/>
      <c r="E1" s="86"/>
      <c r="F1" s="2"/>
      <c r="G1" s="2"/>
    </row>
    <row r="2" spans="1:7" ht="12" customHeight="1" x14ac:dyDescent="0.2">
      <c r="A2" s="26"/>
      <c r="B2" s="26"/>
      <c r="C2" s="26"/>
      <c r="D2" s="26"/>
      <c r="E2" s="26"/>
      <c r="F2" s="2"/>
      <c r="G2" s="2"/>
    </row>
    <row r="3" spans="1:7" x14ac:dyDescent="0.2">
      <c r="A3" s="87" t="s">
        <v>46</v>
      </c>
      <c r="B3" s="87"/>
      <c r="C3" s="87"/>
      <c r="D3" s="87"/>
      <c r="E3" s="87"/>
      <c r="F3" s="2"/>
      <c r="G3" s="2"/>
    </row>
    <row r="4" spans="1:7" ht="21" customHeight="1" x14ac:dyDescent="0.2">
      <c r="A4" s="88" t="s">
        <v>48</v>
      </c>
      <c r="B4" s="88"/>
      <c r="C4" s="88"/>
      <c r="D4" s="88"/>
      <c r="E4" s="88"/>
      <c r="F4" s="2"/>
      <c r="G4" s="2"/>
    </row>
    <row r="5" spans="1:7" ht="29" customHeight="1" x14ac:dyDescent="0.2">
      <c r="A5" s="89" t="s">
        <v>29</v>
      </c>
      <c r="B5" s="89"/>
      <c r="C5" s="89"/>
      <c r="D5" s="89"/>
      <c r="E5" s="89"/>
      <c r="F5" s="89"/>
      <c r="G5" s="89"/>
    </row>
    <row r="6" spans="1:7" ht="35" customHeight="1" x14ac:dyDescent="0.2">
      <c r="A6" s="89" t="s">
        <v>30</v>
      </c>
      <c r="B6" s="89"/>
      <c r="C6" s="89"/>
      <c r="D6" s="89"/>
      <c r="E6" s="89"/>
      <c r="F6" s="89"/>
      <c r="G6" s="89"/>
    </row>
    <row r="7" spans="1:7" ht="16" customHeight="1" x14ac:dyDescent="0.2">
      <c r="A7" s="89" t="s">
        <v>56</v>
      </c>
      <c r="B7" s="89"/>
      <c r="C7" s="89"/>
      <c r="D7" s="89"/>
      <c r="E7" s="89"/>
      <c r="F7" s="89"/>
      <c r="G7" s="89"/>
    </row>
    <row r="8" spans="1:7" x14ac:dyDescent="0.2">
      <c r="A8" s="90" t="s">
        <v>49</v>
      </c>
      <c r="B8" s="90"/>
      <c r="C8" s="90"/>
      <c r="D8" s="90"/>
      <c r="E8" s="90"/>
      <c r="F8" s="28"/>
      <c r="G8" s="28"/>
    </row>
    <row r="9" spans="1:7" x14ac:dyDescent="0.2">
      <c r="A9" s="29"/>
      <c r="B9" s="29" t="s">
        <v>31</v>
      </c>
      <c r="C9" s="29" t="s">
        <v>32</v>
      </c>
      <c r="D9" s="29" t="s">
        <v>33</v>
      </c>
      <c r="E9" s="29" t="s">
        <v>34</v>
      </c>
      <c r="F9" s="2"/>
      <c r="G9" s="2"/>
    </row>
    <row r="10" spans="1:7" x14ac:dyDescent="0.2">
      <c r="A10" s="30" t="s">
        <v>35</v>
      </c>
      <c r="B10" s="31">
        <v>0</v>
      </c>
      <c r="C10" s="31">
        <v>0</v>
      </c>
      <c r="D10" s="31">
        <v>0</v>
      </c>
      <c r="E10" s="31">
        <v>0</v>
      </c>
      <c r="F10" s="2"/>
      <c r="G10" s="2"/>
    </row>
    <row r="11" spans="1:7" x14ac:dyDescent="0.2">
      <c r="A11" s="30" t="s">
        <v>36</v>
      </c>
      <c r="B11" s="31">
        <v>0</v>
      </c>
      <c r="C11" s="31">
        <v>0</v>
      </c>
      <c r="D11" s="31">
        <v>0</v>
      </c>
      <c r="E11" s="31">
        <v>0</v>
      </c>
      <c r="F11" s="2"/>
      <c r="G11" s="2"/>
    </row>
    <row r="12" spans="1:7" x14ac:dyDescent="0.2">
      <c r="A12" s="32" t="s">
        <v>37</v>
      </c>
      <c r="B12" s="31">
        <v>0</v>
      </c>
      <c r="C12" s="31">
        <v>0</v>
      </c>
      <c r="D12" s="31">
        <v>0</v>
      </c>
      <c r="E12" s="31">
        <v>0</v>
      </c>
      <c r="F12" s="2"/>
      <c r="G12" s="2"/>
    </row>
    <row r="13" spans="1:7" x14ac:dyDescent="0.2">
      <c r="A13" s="30" t="s">
        <v>38</v>
      </c>
      <c r="B13" s="22">
        <f>Dépenses!D28</f>
        <v>21593.34</v>
      </c>
      <c r="C13" s="22">
        <f>Dépenses!D28</f>
        <v>21593.34</v>
      </c>
      <c r="D13" s="33"/>
      <c r="E13" s="33"/>
      <c r="F13" s="2"/>
      <c r="G13" s="2"/>
    </row>
    <row r="14" spans="1:7" x14ac:dyDescent="0.2">
      <c r="A14" s="30" t="s">
        <v>39</v>
      </c>
      <c r="B14" s="31">
        <v>0</v>
      </c>
      <c r="C14" s="31">
        <v>0</v>
      </c>
      <c r="D14" s="31">
        <v>0</v>
      </c>
      <c r="E14" s="31">
        <v>0</v>
      </c>
      <c r="F14" s="2"/>
      <c r="G14" s="2"/>
    </row>
    <row r="15" spans="1:7" ht="19" customHeight="1" x14ac:dyDescent="0.2">
      <c r="A15" s="34" t="s">
        <v>47</v>
      </c>
      <c r="B15" s="35"/>
      <c r="C15" s="35"/>
      <c r="D15" s="35"/>
      <c r="E15" s="31">
        <v>0</v>
      </c>
      <c r="F15" s="2"/>
      <c r="G15" s="2"/>
    </row>
    <row r="16" spans="1:7" ht="28" x14ac:dyDescent="0.2">
      <c r="A16" s="36" t="s">
        <v>40</v>
      </c>
      <c r="B16" s="31">
        <v>0</v>
      </c>
      <c r="C16" s="31">
        <v>0</v>
      </c>
      <c r="D16" s="31">
        <v>0</v>
      </c>
      <c r="E16" s="80"/>
      <c r="F16" s="2"/>
      <c r="G16" s="2"/>
    </row>
    <row r="17" spans="1:7" x14ac:dyDescent="0.2">
      <c r="A17" s="30" t="s">
        <v>41</v>
      </c>
      <c r="B17" s="31">
        <v>0</v>
      </c>
      <c r="C17" s="31">
        <v>0</v>
      </c>
      <c r="D17" s="31">
        <v>0</v>
      </c>
      <c r="E17" s="31">
        <v>0</v>
      </c>
      <c r="F17" s="2"/>
      <c r="G17" s="2"/>
    </row>
    <row r="18" spans="1:7" x14ac:dyDescent="0.2">
      <c r="A18" s="45" t="s">
        <v>42</v>
      </c>
      <c r="B18" s="55">
        <v>0</v>
      </c>
      <c r="C18" s="31">
        <v>0</v>
      </c>
      <c r="D18" s="31">
        <v>0</v>
      </c>
      <c r="E18" s="31">
        <v>0</v>
      </c>
      <c r="F18" s="2"/>
      <c r="G18" s="2"/>
    </row>
    <row r="19" spans="1:7" x14ac:dyDescent="0.2">
      <c r="A19" s="37" t="s">
        <v>51</v>
      </c>
      <c r="B19" s="38">
        <f>SUM(B10:B18)</f>
        <v>21593.34</v>
      </c>
      <c r="C19" s="38">
        <f>SUM(C10:C18)</f>
        <v>21593.34</v>
      </c>
      <c r="D19" s="38">
        <f>SUM(D10:D18)</f>
        <v>0</v>
      </c>
      <c r="E19" s="38">
        <f>SUM(E10:E18)</f>
        <v>0</v>
      </c>
      <c r="F19" s="2"/>
      <c r="G19" s="2"/>
    </row>
    <row r="20" spans="1:7" ht="28" x14ac:dyDescent="0.2">
      <c r="A20" s="39" t="s">
        <v>52</v>
      </c>
      <c r="B20" s="40">
        <f>D50</f>
        <v>48088.290000000008</v>
      </c>
      <c r="C20" s="41">
        <f>E50</f>
        <v>44938.290000000008</v>
      </c>
      <c r="D20" s="41">
        <f>F50</f>
        <v>19255.02</v>
      </c>
      <c r="E20" s="41">
        <f>G50</f>
        <v>19255.02</v>
      </c>
      <c r="F20" s="2"/>
      <c r="G20" s="2"/>
    </row>
    <row r="21" spans="1:7" ht="28" x14ac:dyDescent="0.2">
      <c r="A21" s="30" t="s">
        <v>53</v>
      </c>
      <c r="B21" s="46">
        <f>B19-B20</f>
        <v>-26494.950000000008</v>
      </c>
      <c r="C21" s="46">
        <f>C19-C20</f>
        <v>-23344.950000000008</v>
      </c>
      <c r="D21" s="46">
        <f>D19-D20</f>
        <v>-19255.02</v>
      </c>
      <c r="E21" s="46">
        <f>E19-E20</f>
        <v>-19255.02</v>
      </c>
      <c r="F21" s="2"/>
      <c r="G21" s="2"/>
    </row>
    <row r="22" spans="1:7" ht="17" customHeight="1" x14ac:dyDescent="0.2">
      <c r="A22" s="91" t="s">
        <v>80</v>
      </c>
      <c r="B22" s="91"/>
      <c r="C22" s="91"/>
      <c r="D22" s="91"/>
      <c r="E22" s="91"/>
      <c r="F22" s="91"/>
      <c r="G22" s="91"/>
    </row>
    <row r="23" spans="1:7" ht="32" customHeight="1" x14ac:dyDescent="0.2">
      <c r="A23" s="92" t="s">
        <v>43</v>
      </c>
      <c r="B23" s="92"/>
      <c r="C23" s="92"/>
      <c r="D23" s="92"/>
      <c r="E23" s="92"/>
      <c r="F23" s="92"/>
      <c r="G23" s="92"/>
    </row>
    <row r="24" spans="1:7" ht="36" customHeight="1" x14ac:dyDescent="0.2">
      <c r="A24" s="82" t="s">
        <v>50</v>
      </c>
      <c r="B24" s="82"/>
      <c r="C24" s="82"/>
      <c r="D24" s="82"/>
      <c r="E24" s="82"/>
      <c r="F24" s="82"/>
      <c r="G24" s="8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83" t="s">
        <v>44</v>
      </c>
      <c r="B26" s="83"/>
      <c r="C26" s="83"/>
      <c r="D26" s="83"/>
      <c r="E26" s="83"/>
      <c r="F26" s="83"/>
      <c r="G26" s="83"/>
    </row>
    <row r="27" spans="1:7" ht="30" customHeight="1" x14ac:dyDescent="0.2">
      <c r="A27" s="84" t="s">
        <v>45</v>
      </c>
      <c r="B27" s="84"/>
      <c r="C27" s="84"/>
      <c r="D27" s="84"/>
      <c r="E27" s="84"/>
      <c r="F27" s="84"/>
      <c r="G27" s="84"/>
    </row>
    <row r="28" spans="1:7" x14ac:dyDescent="0.2">
      <c r="A28" s="44" t="str">
        <f>Dépenses!A1</f>
        <v>Version H2023</v>
      </c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85" t="s">
        <v>1</v>
      </c>
      <c r="B30" s="85"/>
      <c r="C30" s="3"/>
      <c r="D30" s="2"/>
      <c r="E30" s="2"/>
      <c r="F30" s="2"/>
      <c r="G30" s="2"/>
    </row>
    <row r="31" spans="1:7" x14ac:dyDescent="0.2">
      <c r="A31" s="4" t="s">
        <v>2</v>
      </c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5" t="s">
        <v>23</v>
      </c>
      <c r="B33" s="2"/>
      <c r="C33" s="16" t="s">
        <v>22</v>
      </c>
      <c r="D33" s="6" t="s">
        <v>3</v>
      </c>
      <c r="E33" s="6" t="s">
        <v>4</v>
      </c>
      <c r="F33" s="6" t="s">
        <v>5</v>
      </c>
      <c r="G33" s="6" t="s">
        <v>6</v>
      </c>
    </row>
    <row r="34" spans="1:7" x14ac:dyDescent="0.2">
      <c r="A34" s="7" t="s">
        <v>26</v>
      </c>
      <c r="B34" s="23">
        <f>Dépenses!B7</f>
        <v>1500</v>
      </c>
      <c r="C34" s="19">
        <v>1</v>
      </c>
      <c r="D34" s="8">
        <f>B34*C34</f>
        <v>1500</v>
      </c>
      <c r="E34" s="8"/>
      <c r="F34" s="8"/>
      <c r="G34" s="12">
        <f>B34*C34</f>
        <v>1500</v>
      </c>
    </row>
    <row r="35" spans="1:7" x14ac:dyDescent="0.2">
      <c r="A35" s="7" t="s">
        <v>14</v>
      </c>
      <c r="B35" s="10">
        <f>Dépenses!B8</f>
        <v>1050</v>
      </c>
      <c r="C35" s="17">
        <v>1</v>
      </c>
      <c r="D35" s="8">
        <f>B35*C35</f>
        <v>1050</v>
      </c>
      <c r="E35" s="11"/>
      <c r="F35" s="11"/>
      <c r="G35" s="12"/>
    </row>
    <row r="36" spans="1:7" x14ac:dyDescent="0.2">
      <c r="A36" s="7" t="s">
        <v>15</v>
      </c>
      <c r="B36" s="24">
        <f>Dépenses!B9</f>
        <v>600</v>
      </c>
      <c r="C36" s="17">
        <v>1</v>
      </c>
      <c r="D36" s="8">
        <f>B36*C36</f>
        <v>600</v>
      </c>
      <c r="E36" s="8"/>
      <c r="F36" s="8"/>
      <c r="G36" s="12"/>
    </row>
    <row r="37" spans="1:7" x14ac:dyDescent="0.2">
      <c r="A37" s="5" t="s">
        <v>24</v>
      </c>
      <c r="B37" s="24"/>
      <c r="C37" s="17"/>
      <c r="D37" s="8"/>
      <c r="E37" s="8"/>
      <c r="F37" s="8"/>
      <c r="G37" s="12"/>
    </row>
    <row r="38" spans="1:7" x14ac:dyDescent="0.2">
      <c r="A38" s="7" t="s">
        <v>55</v>
      </c>
      <c r="B38" s="10">
        <f>Dépenses!B11</f>
        <v>600</v>
      </c>
      <c r="C38" s="17">
        <v>12</v>
      </c>
      <c r="D38" s="8">
        <f t="shared" ref="D38:D44" si="0">B38*C38</f>
        <v>7200</v>
      </c>
      <c r="E38" s="8">
        <f t="shared" ref="E38:E44" si="1">B38*C38</f>
        <v>7200</v>
      </c>
      <c r="F38" s="11">
        <f t="shared" ref="F38:F44" si="2">B38*C38</f>
        <v>7200</v>
      </c>
      <c r="G38" s="12">
        <f t="shared" ref="G38:G44" si="3">B38*C38</f>
        <v>7200</v>
      </c>
    </row>
    <row r="39" spans="1:7" x14ac:dyDescent="0.2">
      <c r="A39" s="7" t="s">
        <v>54</v>
      </c>
      <c r="B39" s="10">
        <f>Dépenses!B12</f>
        <v>350</v>
      </c>
      <c r="C39" s="17">
        <v>12</v>
      </c>
      <c r="D39" s="8">
        <f t="shared" si="0"/>
        <v>4200</v>
      </c>
      <c r="E39" s="8">
        <f t="shared" si="1"/>
        <v>4200</v>
      </c>
      <c r="F39" s="11">
        <f t="shared" si="2"/>
        <v>4200</v>
      </c>
      <c r="G39" s="12">
        <f t="shared" si="3"/>
        <v>4200</v>
      </c>
    </row>
    <row r="40" spans="1:7" x14ac:dyDescent="0.2">
      <c r="A40" s="7" t="s">
        <v>11</v>
      </c>
      <c r="B40" s="9">
        <v>1200</v>
      </c>
      <c r="C40" s="17">
        <v>1</v>
      </c>
      <c r="D40" s="8">
        <f t="shared" si="0"/>
        <v>1200</v>
      </c>
      <c r="E40" s="8">
        <f t="shared" si="1"/>
        <v>1200</v>
      </c>
      <c r="F40" s="11">
        <f t="shared" si="2"/>
        <v>1200</v>
      </c>
      <c r="G40" s="12">
        <f t="shared" si="3"/>
        <v>1200</v>
      </c>
    </row>
    <row r="41" spans="1:7" x14ac:dyDescent="0.2">
      <c r="A41" s="7" t="s">
        <v>12</v>
      </c>
      <c r="B41" s="10">
        <f>Dépenses!B14</f>
        <v>80</v>
      </c>
      <c r="C41" s="17">
        <v>12</v>
      </c>
      <c r="D41" s="8">
        <f t="shared" si="0"/>
        <v>960</v>
      </c>
      <c r="E41" s="8">
        <f t="shared" si="1"/>
        <v>960</v>
      </c>
      <c r="F41" s="11">
        <f t="shared" si="2"/>
        <v>960</v>
      </c>
      <c r="G41" s="12">
        <f t="shared" si="3"/>
        <v>960</v>
      </c>
    </row>
    <row r="42" spans="1:7" x14ac:dyDescent="0.2">
      <c r="A42" s="7" t="s">
        <v>13</v>
      </c>
      <c r="B42" s="10">
        <f>Dépenses!B15</f>
        <v>75</v>
      </c>
      <c r="C42" s="17">
        <v>12</v>
      </c>
      <c r="D42" s="8">
        <f t="shared" si="0"/>
        <v>900</v>
      </c>
      <c r="E42" s="8">
        <f t="shared" si="1"/>
        <v>900</v>
      </c>
      <c r="F42" s="11">
        <f t="shared" si="2"/>
        <v>900</v>
      </c>
      <c r="G42" s="12">
        <f t="shared" si="3"/>
        <v>900</v>
      </c>
    </row>
    <row r="43" spans="1:7" x14ac:dyDescent="0.2">
      <c r="A43" s="7" t="s">
        <v>17</v>
      </c>
      <c r="B43" s="24">
        <f>Dépenses!B16</f>
        <v>200</v>
      </c>
      <c r="C43" s="17">
        <v>3</v>
      </c>
      <c r="D43" s="8">
        <f t="shared" si="0"/>
        <v>600</v>
      </c>
      <c r="E43" s="8">
        <f t="shared" si="1"/>
        <v>600</v>
      </c>
      <c r="F43" s="11">
        <f t="shared" si="2"/>
        <v>600</v>
      </c>
      <c r="G43" s="12">
        <f t="shared" si="3"/>
        <v>600</v>
      </c>
    </row>
    <row r="44" spans="1:7" x14ac:dyDescent="0.2">
      <c r="A44" s="7" t="s">
        <v>16</v>
      </c>
      <c r="B44" s="24">
        <f>Dépenses!B17</f>
        <v>200</v>
      </c>
      <c r="C44" s="18">
        <v>12</v>
      </c>
      <c r="D44" s="8">
        <f t="shared" si="0"/>
        <v>2400</v>
      </c>
      <c r="E44" s="8">
        <f t="shared" si="1"/>
        <v>2400</v>
      </c>
      <c r="F44" s="11">
        <f t="shared" si="2"/>
        <v>2400</v>
      </c>
      <c r="G44" s="12">
        <f t="shared" si="3"/>
        <v>2400</v>
      </c>
    </row>
    <row r="45" spans="1:7" x14ac:dyDescent="0.2">
      <c r="A45" s="5" t="s">
        <v>25</v>
      </c>
      <c r="B45" s="10"/>
      <c r="C45" s="17"/>
      <c r="D45" s="10"/>
      <c r="E45" s="11"/>
      <c r="F45" s="11"/>
      <c r="G45" s="12"/>
    </row>
    <row r="46" spans="1:7" x14ac:dyDescent="0.2">
      <c r="A46" s="7" t="s">
        <v>7</v>
      </c>
      <c r="B46" s="21">
        <v>8596.2000000000007</v>
      </c>
      <c r="C46" s="17">
        <v>3</v>
      </c>
      <c r="D46" s="8">
        <f>B46*C46</f>
        <v>25788.600000000002</v>
      </c>
      <c r="E46" s="8">
        <f>B46*C46</f>
        <v>25788.600000000002</v>
      </c>
      <c r="F46" s="11"/>
      <c r="G46" s="12"/>
    </row>
    <row r="47" spans="1:7" x14ac:dyDescent="0.2">
      <c r="A47" s="7" t="s">
        <v>8</v>
      </c>
      <c r="B47" s="25">
        <f>Dépenses!B20</f>
        <v>563.23</v>
      </c>
      <c r="C47" s="17">
        <v>3</v>
      </c>
      <c r="D47" s="8">
        <f>B47*C47</f>
        <v>1689.69</v>
      </c>
      <c r="E47" s="8">
        <f>B47*C47</f>
        <v>1689.69</v>
      </c>
      <c r="F47" s="11"/>
      <c r="G47" s="12"/>
    </row>
    <row r="48" spans="1:7" x14ac:dyDescent="0.2">
      <c r="A48" s="7" t="s">
        <v>9</v>
      </c>
      <c r="B48" s="25">
        <f>Dépenses!B21</f>
        <v>497.4</v>
      </c>
      <c r="C48" s="17">
        <v>3</v>
      </c>
      <c r="D48" s="8"/>
      <c r="E48" s="8"/>
      <c r="F48" s="11">
        <f>B48*C48</f>
        <v>1492.1999999999998</v>
      </c>
      <c r="G48" s="12">
        <f>B48*C48</f>
        <v>1492.1999999999998</v>
      </c>
    </row>
    <row r="49" spans="1:7" x14ac:dyDescent="0.2">
      <c r="A49" s="7" t="s">
        <v>10</v>
      </c>
      <c r="B49" s="25">
        <f>Dépenses!B22</f>
        <v>100.94</v>
      </c>
      <c r="C49" s="17">
        <v>3</v>
      </c>
      <c r="D49" s="8"/>
      <c r="E49" s="8"/>
      <c r="F49" s="11">
        <f>B49*C49</f>
        <v>302.82</v>
      </c>
      <c r="G49" s="12">
        <f>B49*C49</f>
        <v>302.82</v>
      </c>
    </row>
    <row r="50" spans="1:7" x14ac:dyDescent="0.2">
      <c r="A50" s="54" t="s">
        <v>18</v>
      </c>
      <c r="B50" s="2"/>
      <c r="C50" s="2"/>
      <c r="D50" s="15">
        <f>SUM(D34:D49)</f>
        <v>48088.290000000008</v>
      </c>
      <c r="E50" s="15">
        <f>SUM(E38:E49)</f>
        <v>44938.290000000008</v>
      </c>
      <c r="F50" s="15">
        <f>SUM(F38:F49)</f>
        <v>19255.02</v>
      </c>
      <c r="G50" s="15">
        <f>SUM(G38:G49)</f>
        <v>19255.02</v>
      </c>
    </row>
  </sheetData>
  <sheetProtection algorithmName="SHA-512" hashValue="qdxNFdEnQ1xJC5zCekjEfMUSuiv3iWOyE8GxahAlIXJJ/mtUOS1+7Xa/Xe8MFKj9KuQEuwyyBLO4u9DoHitHJA==" saltValue="gK7sJ3ppJFRXWHeXdJGDvw==" spinCount="100000" sheet="1" objects="1" scenarios="1" selectLockedCells="1"/>
  <mergeCells count="13">
    <mergeCell ref="A26:G26"/>
    <mergeCell ref="A27:G27"/>
    <mergeCell ref="A7:G7"/>
    <mergeCell ref="A30:B30"/>
    <mergeCell ref="C1:E1"/>
    <mergeCell ref="A3:E3"/>
    <mergeCell ref="A4:E4"/>
    <mergeCell ref="A5:G5"/>
    <mergeCell ref="A6:G6"/>
    <mergeCell ref="A8:E8"/>
    <mergeCell ref="A22:G22"/>
    <mergeCell ref="A23:G23"/>
    <mergeCell ref="A24:G24"/>
  </mergeCells>
  <dataValidations count="4">
    <dataValidation type="list" allowBlank="1" showInputMessage="1" showErrorMessage="1" sqref="B46" xr:uid="{DB341EDD-E568-1847-897F-3EA2EC4C8E45}">
      <mc:AlternateContent xmlns:x12ac="http://schemas.microsoft.com/office/spreadsheetml/2011/1/ac" xmlns:mc="http://schemas.openxmlformats.org/markup-compatibility/2006">
        <mc:Choice Requires="x12ac">
          <x12ac:list>0,"1398,45","8596,20"</x12ac:list>
        </mc:Choice>
        <mc:Fallback>
          <formula1>"0,1398,45,8596,20"</formula1>
        </mc:Fallback>
      </mc:AlternateContent>
    </dataValidation>
    <dataValidation type="list" allowBlank="1" showInputMessage="1" showErrorMessage="1" sqref="E15" xr:uid="{C8D30DF4-4DFE-8846-B4A6-4DABA430B92C}">
      <formula1>"0,12000"</formula1>
    </dataValidation>
    <dataValidation type="list" allowBlank="1" showInputMessage="1" showErrorMessage="1" sqref="B16:D16" xr:uid="{45F579D3-6906-FD42-9DCE-8B4A134ABCC4}">
      <formula1>"0,15000"</formula1>
    </dataValidation>
    <dataValidation type="list" allowBlank="1" showInputMessage="1" showErrorMessage="1" sqref="B40" xr:uid="{E5EE48E4-7705-9143-8DA1-B1A3D2A16794}">
      <formula1>"0,400,1200"</formula1>
    </dataValidation>
  </dataValidations>
  <hyperlinks>
    <hyperlink ref="A31" r:id="rId1" xr:uid="{59A9E298-CC85-484B-BFFF-6CCE5E520C3F}"/>
  </hyperlinks>
  <pageMargins left="0.7" right="0.7" top="0.75" bottom="0.75" header="0.3" footer="0.3"/>
  <pageSetup scale="90" fitToHeight="2" orientation="landscape" horizontalDpi="0" verticalDpi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48D8-7CEC-5445-BEFF-B896ADD1E304}">
  <dimension ref="A1:K28"/>
  <sheetViews>
    <sheetView tabSelected="1" zoomScale="117" zoomScaleNormal="117" workbookViewId="0">
      <selection activeCell="C3" sqref="C3"/>
    </sheetView>
  </sheetViews>
  <sheetFormatPr baseColWidth="10" defaultRowHeight="16" x14ac:dyDescent="0.2"/>
  <cols>
    <col min="1" max="1" width="34.5" customWidth="1"/>
    <col min="2" max="2" width="14.5" customWidth="1"/>
    <col min="3" max="3" width="14.33203125" customWidth="1"/>
    <col min="4" max="4" width="16" customWidth="1"/>
    <col min="5" max="5" width="14.83203125" customWidth="1"/>
    <col min="6" max="6" width="16.33203125" customWidth="1"/>
    <col min="7" max="7" width="14.83203125" customWidth="1"/>
    <col min="10" max="10" width="13.5" customWidth="1"/>
    <col min="11" max="11" width="11.33203125" bestFit="1" customWidth="1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85" t="s">
        <v>1</v>
      </c>
      <c r="B3" s="85"/>
      <c r="C3" s="3"/>
      <c r="D3" s="2"/>
      <c r="E3" s="2"/>
      <c r="F3" s="2"/>
      <c r="G3" s="2"/>
    </row>
    <row r="4" spans="1:7" x14ac:dyDescent="0.2">
      <c r="A4" s="4" t="s">
        <v>2</v>
      </c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5" t="s">
        <v>23</v>
      </c>
      <c r="B6" s="2"/>
      <c r="C6" s="16" t="s">
        <v>22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x14ac:dyDescent="0.2">
      <c r="A7" s="7" t="s">
        <v>26</v>
      </c>
      <c r="B7" s="20">
        <v>1500</v>
      </c>
      <c r="C7" s="19">
        <v>1</v>
      </c>
      <c r="D7" s="8">
        <f>B7*C7</f>
        <v>1500</v>
      </c>
      <c r="E7" s="8"/>
      <c r="F7" s="8"/>
      <c r="G7" s="12">
        <f>B7*C7</f>
        <v>1500</v>
      </c>
    </row>
    <row r="8" spans="1:7" x14ac:dyDescent="0.2">
      <c r="A8" s="7" t="s">
        <v>14</v>
      </c>
      <c r="B8" s="9">
        <v>1050</v>
      </c>
      <c r="C8" s="17">
        <v>1</v>
      </c>
      <c r="D8" s="8">
        <f>B8*C8</f>
        <v>1050</v>
      </c>
      <c r="E8" s="11"/>
      <c r="F8" s="11"/>
      <c r="G8" s="12"/>
    </row>
    <row r="9" spans="1:7" x14ac:dyDescent="0.2">
      <c r="A9" s="7" t="s">
        <v>15</v>
      </c>
      <c r="B9" s="14">
        <v>600</v>
      </c>
      <c r="C9" s="17">
        <v>1</v>
      </c>
      <c r="D9" s="8">
        <f>B9*C9</f>
        <v>600</v>
      </c>
      <c r="E9" s="8"/>
      <c r="F9" s="8"/>
      <c r="G9" s="12"/>
    </row>
    <row r="10" spans="1:7" x14ac:dyDescent="0.2">
      <c r="A10" s="47" t="s">
        <v>24</v>
      </c>
      <c r="B10" s="48"/>
      <c r="C10" s="49"/>
      <c r="D10" s="48"/>
      <c r="E10" s="48"/>
      <c r="F10" s="48"/>
      <c r="G10" s="50"/>
    </row>
    <row r="11" spans="1:7" x14ac:dyDescent="0.2">
      <c r="A11" s="7" t="s">
        <v>55</v>
      </c>
      <c r="B11" s="14">
        <v>600</v>
      </c>
      <c r="C11" s="17">
        <v>12</v>
      </c>
      <c r="D11" s="8">
        <f t="shared" ref="D11:D17" si="0">B11*C11</f>
        <v>7200</v>
      </c>
      <c r="E11" s="8">
        <f t="shared" ref="E11:E17" si="1">B11*C11</f>
        <v>7200</v>
      </c>
      <c r="F11" s="11">
        <f t="shared" ref="F11:F17" si="2">B11*C11</f>
        <v>7200</v>
      </c>
      <c r="G11" s="12">
        <f t="shared" ref="G11:G17" si="3">B11*C11</f>
        <v>7200</v>
      </c>
    </row>
    <row r="12" spans="1:7" x14ac:dyDescent="0.2">
      <c r="A12" s="7" t="s">
        <v>54</v>
      </c>
      <c r="B12" s="9">
        <v>350</v>
      </c>
      <c r="C12" s="17">
        <v>12</v>
      </c>
      <c r="D12" s="8">
        <f t="shared" si="0"/>
        <v>4200</v>
      </c>
      <c r="E12" s="8">
        <f t="shared" si="1"/>
        <v>4200</v>
      </c>
      <c r="F12" s="11">
        <f t="shared" si="2"/>
        <v>4200</v>
      </c>
      <c r="G12" s="12">
        <f t="shared" si="3"/>
        <v>4200</v>
      </c>
    </row>
    <row r="13" spans="1:7" x14ac:dyDescent="0.2">
      <c r="A13" s="7" t="s">
        <v>11</v>
      </c>
      <c r="B13" s="70">
        <v>0</v>
      </c>
      <c r="C13" s="17">
        <v>1</v>
      </c>
      <c r="D13" s="8">
        <f t="shared" si="0"/>
        <v>0</v>
      </c>
      <c r="E13" s="8">
        <f t="shared" si="1"/>
        <v>0</v>
      </c>
      <c r="F13" s="11">
        <f t="shared" si="2"/>
        <v>0</v>
      </c>
      <c r="G13" s="12">
        <f t="shared" si="3"/>
        <v>0</v>
      </c>
    </row>
    <row r="14" spans="1:7" x14ac:dyDescent="0.2">
      <c r="A14" s="7" t="s">
        <v>12</v>
      </c>
      <c r="B14" s="9">
        <v>80</v>
      </c>
      <c r="C14" s="17">
        <v>12</v>
      </c>
      <c r="D14" s="8">
        <f t="shared" si="0"/>
        <v>960</v>
      </c>
      <c r="E14" s="8">
        <f t="shared" si="1"/>
        <v>960</v>
      </c>
      <c r="F14" s="11">
        <f t="shared" si="2"/>
        <v>960</v>
      </c>
      <c r="G14" s="12">
        <f t="shared" si="3"/>
        <v>960</v>
      </c>
    </row>
    <row r="15" spans="1:7" x14ac:dyDescent="0.2">
      <c r="A15" s="7" t="s">
        <v>13</v>
      </c>
      <c r="B15" s="9">
        <v>75</v>
      </c>
      <c r="C15" s="17">
        <v>12</v>
      </c>
      <c r="D15" s="8">
        <f t="shared" si="0"/>
        <v>900</v>
      </c>
      <c r="E15" s="8">
        <f t="shared" si="1"/>
        <v>900</v>
      </c>
      <c r="F15" s="11">
        <f t="shared" si="2"/>
        <v>900</v>
      </c>
      <c r="G15" s="12">
        <f t="shared" si="3"/>
        <v>900</v>
      </c>
    </row>
    <row r="16" spans="1:7" x14ac:dyDescent="0.2">
      <c r="A16" s="7" t="s">
        <v>17</v>
      </c>
      <c r="B16" s="14">
        <v>200</v>
      </c>
      <c r="C16" s="17">
        <v>3</v>
      </c>
      <c r="D16" s="8">
        <f t="shared" si="0"/>
        <v>600</v>
      </c>
      <c r="E16" s="8">
        <f t="shared" si="1"/>
        <v>600</v>
      </c>
      <c r="F16" s="11">
        <f t="shared" si="2"/>
        <v>600</v>
      </c>
      <c r="G16" s="12">
        <f t="shared" si="3"/>
        <v>600</v>
      </c>
    </row>
    <row r="17" spans="1:11" x14ac:dyDescent="0.2">
      <c r="A17" s="7" t="s">
        <v>16</v>
      </c>
      <c r="B17" s="14">
        <v>200</v>
      </c>
      <c r="C17" s="18">
        <v>12</v>
      </c>
      <c r="D17" s="8">
        <f t="shared" si="0"/>
        <v>2400</v>
      </c>
      <c r="E17" s="8">
        <f t="shared" si="1"/>
        <v>2400</v>
      </c>
      <c r="F17" s="11">
        <f t="shared" si="2"/>
        <v>2400</v>
      </c>
      <c r="G17" s="12">
        <f t="shared" si="3"/>
        <v>2400</v>
      </c>
    </row>
    <row r="18" spans="1:11" x14ac:dyDescent="0.2">
      <c r="A18" s="47" t="s">
        <v>25</v>
      </c>
      <c r="B18" s="52"/>
      <c r="C18" s="49"/>
      <c r="D18" s="52"/>
      <c r="E18" s="53"/>
      <c r="F18" s="53"/>
      <c r="G18" s="50"/>
    </row>
    <row r="19" spans="1:11" x14ac:dyDescent="0.2">
      <c r="A19" s="7" t="s">
        <v>7</v>
      </c>
      <c r="B19" s="69">
        <v>0</v>
      </c>
      <c r="C19" s="17">
        <v>3</v>
      </c>
      <c r="D19" s="8">
        <f>B19*C19</f>
        <v>0</v>
      </c>
      <c r="E19" s="8">
        <f>B19*C19</f>
        <v>0</v>
      </c>
      <c r="F19" s="11"/>
      <c r="G19" s="12"/>
      <c r="I19" s="71" t="s">
        <v>76</v>
      </c>
      <c r="J19" s="72"/>
      <c r="K19" s="73"/>
    </row>
    <row r="20" spans="1:11" x14ac:dyDescent="0.2">
      <c r="A20" s="7" t="s">
        <v>8</v>
      </c>
      <c r="B20" s="13">
        <v>563.23</v>
      </c>
      <c r="C20" s="17">
        <v>3</v>
      </c>
      <c r="D20" s="8">
        <f>B20*C20</f>
        <v>1689.69</v>
      </c>
      <c r="E20" s="8">
        <f>B20*C20</f>
        <v>1689.69</v>
      </c>
      <c r="F20" s="11"/>
      <c r="G20" s="12"/>
      <c r="I20" s="74" t="s">
        <v>77</v>
      </c>
      <c r="J20" s="75"/>
      <c r="K20" s="76">
        <v>1398.45</v>
      </c>
    </row>
    <row r="21" spans="1:11" x14ac:dyDescent="0.2">
      <c r="A21" s="7" t="s">
        <v>9</v>
      </c>
      <c r="B21" s="13">
        <v>497.4</v>
      </c>
      <c r="C21" s="17">
        <v>3</v>
      </c>
      <c r="D21" s="8"/>
      <c r="E21" s="2"/>
      <c r="F21" s="11">
        <f>B21*C21</f>
        <v>1492.1999999999998</v>
      </c>
      <c r="G21" s="12">
        <f>B21*C21</f>
        <v>1492.1999999999998</v>
      </c>
      <c r="I21" s="77" t="s">
        <v>78</v>
      </c>
      <c r="J21" s="78"/>
      <c r="K21" s="79">
        <v>8596.2000000000007</v>
      </c>
    </row>
    <row r="22" spans="1:11" x14ac:dyDescent="0.2">
      <c r="A22" s="7" t="s">
        <v>10</v>
      </c>
      <c r="B22" s="13">
        <v>100.94</v>
      </c>
      <c r="C22" s="17">
        <v>3</v>
      </c>
      <c r="D22" s="8"/>
      <c r="E22" s="2"/>
      <c r="F22" s="11">
        <f>B22*C22</f>
        <v>302.82</v>
      </c>
      <c r="G22" s="12">
        <f>B22*C22</f>
        <v>302.82</v>
      </c>
    </row>
    <row r="23" spans="1:11" x14ac:dyDescent="0.2">
      <c r="A23" s="5"/>
      <c r="B23" s="2"/>
      <c r="C23" s="2"/>
      <c r="D23" s="51"/>
      <c r="E23" s="51"/>
      <c r="F23" s="51"/>
      <c r="G23" s="51"/>
    </row>
    <row r="24" spans="1:11" x14ac:dyDescent="0.2">
      <c r="A24" s="2"/>
      <c r="B24" s="2"/>
      <c r="C24" s="2"/>
      <c r="D24" s="2"/>
      <c r="E24" s="2"/>
      <c r="F24" s="2"/>
      <c r="G24" s="2"/>
    </row>
    <row r="25" spans="1:11" x14ac:dyDescent="0.2">
      <c r="A25" s="2"/>
      <c r="B25" s="2" t="s">
        <v>19</v>
      </c>
      <c r="C25" s="2"/>
      <c r="D25" s="2"/>
      <c r="E25" s="2"/>
      <c r="F25" s="2"/>
      <c r="G25" s="2"/>
    </row>
    <row r="26" spans="1:11" x14ac:dyDescent="0.2">
      <c r="A26" s="2"/>
      <c r="B26" s="1" t="s">
        <v>20</v>
      </c>
      <c r="C26" s="2" t="s">
        <v>21</v>
      </c>
      <c r="D26" s="2"/>
      <c r="E26" s="2"/>
      <c r="F26" s="2"/>
      <c r="G26" s="2"/>
    </row>
    <row r="28" spans="1:11" x14ac:dyDescent="0.2">
      <c r="A28" s="43" t="s">
        <v>38</v>
      </c>
      <c r="B28" s="42">
        <v>7197.78</v>
      </c>
      <c r="C28" s="19">
        <v>3</v>
      </c>
      <c r="D28" s="22">
        <f>B28*3</f>
        <v>21593.34</v>
      </c>
    </row>
  </sheetData>
  <sheetProtection algorithmName="SHA-512" hashValue="jzmqKykQx0CJDJ8TNFDZoV16/YhJeKRUoTJuefudUv5exJgFmn/CgVNy2diwNcgvVCJ5DAiOp9o23LkBoXEYgg==" saltValue="CmbikM7u1oM3lMjyVkfeMw==" spinCount="100000" sheet="1" objects="1" scenarios="1" selectLockedCells="1"/>
  <mergeCells count="1">
    <mergeCell ref="A3:B3"/>
  </mergeCells>
  <dataValidations count="2">
    <dataValidation type="list" allowBlank="1" showInputMessage="1" showErrorMessage="1" sqref="B19" xr:uid="{A8AC9A39-E434-1C45-BB7C-C4E4DF46620C}">
      <mc:AlternateContent xmlns:x12ac="http://schemas.microsoft.com/office/spreadsheetml/2011/1/ac" xmlns:mc="http://schemas.openxmlformats.org/markup-compatibility/2006">
        <mc:Choice Requires="x12ac">
          <x12ac:list>0,"1398,45","8596,20"</x12ac:list>
        </mc:Choice>
        <mc:Fallback>
          <formula1>"0,1398,45,8596,20"</formula1>
        </mc:Fallback>
      </mc:AlternateContent>
    </dataValidation>
    <dataValidation type="list" allowBlank="1" showInputMessage="1" showErrorMessage="1" sqref="B13" xr:uid="{8CF7738A-DCB9-3E4F-9889-3C7EC9CA6B89}">
      <formula1>"0,400,1200"</formula1>
    </dataValidation>
  </dataValidations>
  <hyperlinks>
    <hyperlink ref="A4" r:id="rId1" xr:uid="{DC9C12D8-F088-2D4A-938A-A99D7AC84BE7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Directives</vt:lpstr>
      <vt:lpstr>Qc</vt:lpstr>
      <vt:lpstr>Canada-France-Wallonie</vt:lpstr>
      <vt:lpstr>International</vt:lpstr>
      <vt:lpstr>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Gignac</dc:creator>
  <cp:lastModifiedBy>Alain Gignac</cp:lastModifiedBy>
  <dcterms:created xsi:type="dcterms:W3CDTF">2023-01-26T19:50:20Z</dcterms:created>
  <dcterms:modified xsi:type="dcterms:W3CDTF">2023-02-14T16:14:36Z</dcterms:modified>
</cp:coreProperties>
</file>