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ocum.umontreal.ca\theo\Secretariat\11000_RESS_INFORMATIONNELLES\11660_Site_web\Doc_site_IÉR\Financement\VERSIONS WEB\"/>
    </mc:Choice>
  </mc:AlternateContent>
  <bookViews>
    <workbookView xWindow="75" yWindow="465" windowWidth="25440" windowHeight="15000" activeTab="5"/>
  </bookViews>
  <sheets>
    <sheet name="Directives" sheetId="1" r:id="rId1"/>
    <sheet name="Qc" sheetId="2" r:id="rId2"/>
    <sheet name="Canada" sheetId="9" r:id="rId3"/>
    <sheet name="France-Wallonie" sheetId="4" r:id="rId4"/>
    <sheet name="International" sheetId="5" r:id="rId5"/>
    <sheet name="Dépens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2" l="1"/>
  <c r="E41" i="2"/>
  <c r="E43" i="9"/>
  <c r="E42" i="9"/>
  <c r="E28" i="9"/>
  <c r="E44" i="4"/>
  <c r="E43" i="4"/>
  <c r="E29" i="4"/>
  <c r="E45" i="5"/>
  <c r="E44" i="5"/>
  <c r="E30" i="5"/>
  <c r="E22" i="6"/>
  <c r="E21" i="6"/>
  <c r="E7" i="6"/>
  <c r="B43" i="9"/>
  <c r="B42" i="9"/>
  <c r="B41" i="9"/>
  <c r="D40" i="9"/>
  <c r="B38" i="9"/>
  <c r="E38" i="9" s="1"/>
  <c r="B37" i="9"/>
  <c r="B36" i="9"/>
  <c r="B35" i="9"/>
  <c r="D35" i="9" s="1"/>
  <c r="E34" i="9"/>
  <c r="D34" i="9"/>
  <c r="B33" i="9"/>
  <c r="E33" i="9" s="1"/>
  <c r="B32" i="9"/>
  <c r="B30" i="9"/>
  <c r="D30" i="9" s="1"/>
  <c r="B29" i="9"/>
  <c r="D29" i="9" s="1"/>
  <c r="B28" i="9"/>
  <c r="C15" i="9"/>
  <c r="B15" i="9"/>
  <c r="D28" i="6"/>
  <c r="C17" i="5" s="1"/>
  <c r="C16" i="2"/>
  <c r="B16" i="2"/>
  <c r="B16" i="4"/>
  <c r="C16" i="4"/>
  <c r="B32" i="2"/>
  <c r="B31" i="2"/>
  <c r="E11" i="6"/>
  <c r="D11" i="6"/>
  <c r="B34" i="4"/>
  <c r="D34" i="4" s="1"/>
  <c r="B33" i="4"/>
  <c r="D33" i="4" s="1"/>
  <c r="B35" i="5"/>
  <c r="B34" i="5"/>
  <c r="A24" i="5"/>
  <c r="B45" i="5"/>
  <c r="B44" i="5"/>
  <c r="B43" i="5"/>
  <c r="B44" i="4"/>
  <c r="B43" i="4"/>
  <c r="B42" i="4"/>
  <c r="B42" i="2"/>
  <c r="B41" i="2"/>
  <c r="B40" i="2"/>
  <c r="D39" i="2"/>
  <c r="B37" i="2"/>
  <c r="B36" i="2"/>
  <c r="B35" i="2"/>
  <c r="D35" i="2" s="1"/>
  <c r="B34" i="2"/>
  <c r="D42" i="5"/>
  <c r="B40" i="5"/>
  <c r="B39" i="5"/>
  <c r="B38" i="5"/>
  <c r="B37" i="5"/>
  <c r="B32" i="5"/>
  <c r="D32" i="5" s="1"/>
  <c r="B31" i="5"/>
  <c r="D31" i="5" s="1"/>
  <c r="B30" i="5"/>
  <c r="B39" i="4"/>
  <c r="E39" i="4" s="1"/>
  <c r="B38" i="4"/>
  <c r="D38" i="4" s="1"/>
  <c r="B37" i="4"/>
  <c r="B36" i="4"/>
  <c r="B31" i="4"/>
  <c r="D31" i="4" s="1"/>
  <c r="B30" i="4"/>
  <c r="D30" i="4" s="1"/>
  <c r="B29" i="4"/>
  <c r="E35" i="4"/>
  <c r="D35" i="4"/>
  <c r="E17" i="6"/>
  <c r="E16" i="6"/>
  <c r="E15" i="6"/>
  <c r="E14" i="6"/>
  <c r="E13" i="6"/>
  <c r="E12" i="6"/>
  <c r="D20" i="6"/>
  <c r="D19" i="6"/>
  <c r="D17" i="6"/>
  <c r="D16" i="6"/>
  <c r="D15" i="6"/>
  <c r="D14" i="6"/>
  <c r="D13" i="6"/>
  <c r="D12" i="6"/>
  <c r="D9" i="6"/>
  <c r="D8" i="6"/>
  <c r="D7" i="6"/>
  <c r="E35" i="5" l="1"/>
  <c r="E36" i="9"/>
  <c r="E35" i="9"/>
  <c r="D36" i="9"/>
  <c r="D32" i="2"/>
  <c r="E32" i="2"/>
  <c r="D32" i="9"/>
  <c r="D37" i="9"/>
  <c r="D41" i="9"/>
  <c r="D28" i="9"/>
  <c r="E32" i="9"/>
  <c r="D33" i="9"/>
  <c r="E37" i="9"/>
  <c r="D38" i="9"/>
  <c r="D35" i="5"/>
  <c r="B13" i="5"/>
  <c r="B17" i="5" s="1"/>
  <c r="D39" i="4"/>
  <c r="D36" i="4"/>
  <c r="E34" i="4"/>
  <c r="E33" i="4"/>
  <c r="D31" i="2"/>
  <c r="E31" i="2"/>
  <c r="D38" i="5"/>
  <c r="D37" i="5"/>
  <c r="D39" i="5"/>
  <c r="D34" i="5"/>
  <c r="E37" i="5"/>
  <c r="E38" i="5"/>
  <c r="D43" i="5"/>
  <c r="D42" i="4"/>
  <c r="D40" i="2"/>
  <c r="D36" i="2"/>
  <c r="E35" i="2"/>
  <c r="E36" i="2"/>
  <c r="D33" i="2"/>
  <c r="D37" i="2"/>
  <c r="E33" i="2"/>
  <c r="D34" i="2"/>
  <c r="E37" i="2"/>
  <c r="E34" i="2"/>
  <c r="D30" i="5"/>
  <c r="E34" i="5"/>
  <c r="D36" i="5"/>
  <c r="E39" i="5"/>
  <c r="D40" i="5"/>
  <c r="E36" i="5"/>
  <c r="E40" i="5"/>
  <c r="D41" i="4"/>
  <c r="E38" i="4"/>
  <c r="E37" i="4"/>
  <c r="D37" i="4"/>
  <c r="E36" i="4"/>
  <c r="D29" i="4"/>
  <c r="E44" i="9" l="1"/>
  <c r="C16" i="9" s="1"/>
  <c r="C17" i="9" s="1"/>
  <c r="D44" i="9"/>
  <c r="B16" i="9" s="1"/>
  <c r="B17" i="9" s="1"/>
  <c r="E45" i="4"/>
  <c r="C17" i="4" s="1"/>
  <c r="C18" i="4" s="1"/>
  <c r="D43" i="2"/>
  <c r="B17" i="2" s="1"/>
  <c r="B18" i="2" s="1"/>
  <c r="D45" i="4"/>
  <c r="B17" i="4" s="1"/>
  <c r="B18" i="4" s="1"/>
  <c r="E46" i="5"/>
  <c r="C18" i="5" s="1"/>
  <c r="C19" i="5" s="1"/>
  <c r="E43" i="2"/>
  <c r="C17" i="2" s="1"/>
  <c r="C18" i="2" s="1"/>
  <c r="D46" i="5"/>
  <c r="B18" i="5" s="1"/>
  <c r="B19" i="5" s="1"/>
</calcChain>
</file>

<file path=xl/sharedStrings.xml><?xml version="1.0" encoding="utf-8"?>
<sst xmlns="http://schemas.openxmlformats.org/spreadsheetml/2006/main" count="222" uniqueCount="77">
  <si>
    <t>Version H2023</t>
  </si>
  <si>
    <t>Dépenses prévisibles (budget minimal)</t>
  </si>
  <si>
    <t>Voir aussi « Prévoir son budget » à l'UdeM : https://admission.umontreal.ca/info-conseils/outils-et-astuces/prevoir-son-budget/</t>
  </si>
  <si>
    <t>Année 1</t>
  </si>
  <si>
    <t>Année 2</t>
  </si>
  <si>
    <t>Frais scolaires UdeM (étape scolarité)</t>
  </si>
  <si>
    <t>Autres frais UdeM (étape scolarité)</t>
  </si>
  <si>
    <t>Frais scolaires UdeM (étape rédaction)</t>
  </si>
  <si>
    <t>Autres frais UdeM (étape rédaction)</t>
  </si>
  <si>
    <t>Assurances médicales, dentaires</t>
  </si>
  <si>
    <t>Autobus</t>
  </si>
  <si>
    <t>Téléphone et internet</t>
  </si>
  <si>
    <t>Installation</t>
  </si>
  <si>
    <t>Vêtements d'hiver</t>
  </si>
  <si>
    <t>Divers</t>
  </si>
  <si>
    <t>Matériel scolaire</t>
  </si>
  <si>
    <t>Total</t>
  </si>
  <si>
    <t>Note: en dollars canadiens</t>
  </si>
  <si>
    <t xml:space="preserve">Cases jaunes: </t>
  </si>
  <si>
    <t>à actualiser chaque année par IER</t>
  </si>
  <si>
    <t>multiple</t>
  </si>
  <si>
    <t>Dépenses 1re année</t>
  </si>
  <si>
    <t>Dépenses récurrentes</t>
  </si>
  <si>
    <t>Frais de scolarité</t>
  </si>
  <si>
    <t>Avion</t>
  </si>
  <si>
    <t>Votre plan de financement vous informera sur les ressources financières nécessaires pour étudier à l’Université de Montréal et les aides financières possibles. Avoir des ressources financières suffisantes est un critère d’admission mais aussi un gage de réussite de votre projet d’études.</t>
  </si>
  <si>
    <r>
      <t>1</t>
    </r>
    <r>
      <rPr>
        <vertAlign val="superscript"/>
        <sz val="10"/>
        <color theme="1"/>
        <rFont val="Arial"/>
        <family val="2"/>
      </rPr>
      <t>ere</t>
    </r>
    <r>
      <rPr>
        <sz val="10"/>
        <color theme="1"/>
        <rFont val="Arial"/>
        <family val="2"/>
      </rPr>
      <t xml:space="preserve"> année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</si>
  <si>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année</t>
    </r>
  </si>
  <si>
    <t>Capital</t>
  </si>
  <si>
    <t>Soutien familial et communautaire</t>
  </si>
  <si>
    <t>Revenu d’emploi au Canada (si déjà trouvé)</t>
  </si>
  <si>
    <t>Bourses d'exemption UdeM (2022-2023)</t>
  </si>
  <si>
    <t>Autres bourses confirmées</t>
  </si>
  <si>
    <t>Autres sources de financement</t>
  </si>
  <si>
    <t>Si logement et pension gratuits***</t>
  </si>
  <si>
    <t>Page suivante : dépenses prévisibles Hiver 2023</t>
  </si>
  <si>
    <t>Renommez ce fichier dans vos dossiers sous le nom "Plan_financement (votre nom), et complétez les cases indiquées (en vert).</t>
  </si>
  <si>
    <t>Cliquez sur les cases vertes pour entrer les chiffres.</t>
  </si>
  <si>
    <t>(1) Totaux des revenus disponibles</t>
  </si>
  <si>
    <r>
      <t xml:space="preserve">(2) Totaux des dépenses annuelles 2022-2023  — </t>
    </r>
    <r>
      <rPr>
        <sz val="8"/>
        <color rgb="FF000000"/>
        <rFont val="Arial"/>
        <family val="2"/>
      </rPr>
      <t>Détail dans le tableau ci-dessous.</t>
    </r>
  </si>
  <si>
    <t>Différence entre les revenus et les dépenses   (1) moins (2)</t>
  </si>
  <si>
    <t>Nourriture</t>
  </si>
  <si>
    <t>Logement</t>
  </si>
  <si>
    <t>Vous pouvez fare imprimer cette feuille (onglet) ou la sauvegarder en format pdf.</t>
  </si>
  <si>
    <t>Instructions</t>
  </si>
  <si>
    <t>• Étudiant.e du Québec</t>
  </si>
  <si>
    <t>• Étudiant.e de l'international (autres pays)</t>
  </si>
  <si>
    <t>1/ Veuillez chosir l'onglet (feuille excel) qui convient à votre situation:</t>
  </si>
  <si>
    <t>2/ Remplir les cases de couleur verte, pour indiquer vos sources de revenu.</t>
  </si>
  <si>
    <t>4/ Sauvegardez le fichier excel sous votre nom ou enregistrer une copie pdf, et joindre le fichier xlsx ou pdf à votre demande d'admission.</t>
  </si>
  <si>
    <t>Les chiffres (particulièrement les frais de scolarité) sont sujets à changement.</t>
  </si>
  <si>
    <t>Ils sont établis à l'hiver 2023.</t>
  </si>
  <si>
    <t>Et il faut aussi tenir compte de l'inflation.</t>
  </si>
  <si>
    <t>Vous pouvez faire imprimer cette feuille (onglet) ou la sauvegarder en format pdf.</t>
  </si>
  <si>
    <t>NB</t>
  </si>
  <si>
    <t>International</t>
  </si>
  <si>
    <t>PLAN DE FINANCEMENT
EN VUE D’UNE DEMANDE D’ADMISSION À LA MAÎTRISE</t>
  </si>
  <si>
    <t>• Étudiant.e du Canada</t>
  </si>
  <si>
    <t>• Étudiant.e de France ou de Wallonie</t>
  </si>
  <si>
    <t>3/ La ligne "Différence entre les revenus et les dépenses (1) moins (2)" vous indique votre bilan financier prévisible.</t>
  </si>
  <si>
    <t>PLAN DE FINANCEMENT
EN VUE D’UNE DEMANDE D’ADMISSION À LA MAÎTRISE
(ÉTUDIANT.E.S DU QUÉBEC)</t>
  </si>
  <si>
    <t>PLAN DE FINANCEMENT
EN VUE D’UNE DEMANDE D’ADMISSION  À LA MAÎTRISE
(ÉTUDIANT.E.S DE L’INTERNATIONAL)</t>
  </si>
  <si>
    <t>5/ ATTENTION: ce budget constitue une estimation. D'autant plus qu'il porte sur quatre ans.</t>
  </si>
  <si>
    <t>Sauvegardez la nouvelle version dans vos dossiers après le calcul automatique des lignes 16 et 18.</t>
  </si>
  <si>
    <t>PLAN DE FINANCEMENT
EN VUE D’UNE DEMANDE D’ADMISSION À LA MAÎTRISE
(ÉTUDIANT.E.S DU CANADA)</t>
  </si>
  <si>
    <t>PLAN DE FINANCEMENT
EN VUE D’UNE DEMANDE D’ADMISSION  À LA MAÎTRISE
(ÉTUDIANT.E.S  DE LA FRANCE ET DE LA WALLONIE)</t>
  </si>
  <si>
    <t>Sauvegardez la nouvelle version dans vos dossiers après le calcul automatique des lignes 17 et 19.</t>
  </si>
  <si>
    <t>Qc-France Wallonie</t>
  </si>
  <si>
    <t>Canada</t>
  </si>
  <si>
    <t>Revenu d’emploi au Canada</t>
  </si>
  <si>
    <t>Revenu d’emploi</t>
  </si>
  <si>
    <t>Rappel: téléverser ce document et les pièces justificatives dans votre dossier d’admission.
(attestation d'emploi, lettre d'octroi de bourse, compte de banque, etc.)</t>
  </si>
  <si>
    <t>Dans le tableau ci-dessous, veuillez établir vos prévisions budgétaires pour les deux années de votre séjour d’études à l’Université de Montréal, en les justifiant avec documents à l’appui (relevés bancaires, lettre de l’institution bancaire, lettre d'appui, lettre d'octroi de bourse, attestation d'emploi, etc.).</t>
  </si>
  <si>
    <r>
      <t xml:space="preserve">Dans le tableau ci-dessous, veuillez établir vos prévisions budgétaires pour les deux années de votre séjour d’études à l’Université de Montréal, </t>
    </r>
    <r>
      <rPr>
        <b/>
        <sz val="9.5"/>
        <color theme="1"/>
        <rFont val="Arial"/>
        <family val="2"/>
      </rPr>
      <t xml:space="preserve">en les justifiant avec documents à l’appui </t>
    </r>
    <r>
      <rPr>
        <sz val="9.5"/>
        <color theme="1"/>
        <rFont val="Arial"/>
        <family val="2"/>
      </rPr>
      <t>(relevés bancaires, lettre de l’institution bancaire, lettre d'appui, lettre d'octroi de bourse, attestation d'emploi, etc.).</t>
    </r>
  </si>
  <si>
    <r>
      <t xml:space="preserve">Dans le tableau ci-dessous, veuillez établir vos prévisions budgétaires pour les deux années de votre séjour d’études à l’Université de Montréal, en les justifiant avec documents à l’appui (relevés bancaires, lettre de l’institution bancaire, lettre d'appui, lettre d'octroi de bourse, atetstation d'emploi, etc.). </t>
    </r>
    <r>
      <rPr>
        <b/>
        <u val="double"/>
        <sz val="9.5"/>
        <color theme="1"/>
        <rFont val="Arial"/>
        <family val="2"/>
      </rPr>
      <t>Ce tableau et ces pièces justificatives peuvent servir pour le dossier d’obtention d’un visa</t>
    </r>
    <r>
      <rPr>
        <b/>
        <u/>
        <sz val="9.5"/>
        <color theme="1"/>
        <rFont val="Arial"/>
        <family val="2"/>
      </rPr>
      <t>.</t>
    </r>
  </si>
  <si>
    <r>
      <t xml:space="preserve">*** Si le logement est gratuit, comptabiliser des revenus équivalent à 7 200 $ ; si le logement </t>
    </r>
    <r>
      <rPr>
        <u/>
        <sz val="10"/>
        <color rgb="FF000000"/>
        <rFont val="Arial"/>
        <family val="2"/>
      </rPr>
      <t>et</t>
    </r>
    <r>
      <rPr>
        <sz val="10"/>
        <color rgb="FF000000"/>
        <rFont val="Arial"/>
        <family val="2"/>
      </rPr>
      <t xml:space="preserve"> la pension sont gratuits, comptabiliser des revenus équivalent à 11 400 $. 
ATTENTION : distinguer cet apport, s'il y a lieu, de celui de la ligne 11.</t>
    </r>
  </si>
  <si>
    <t>*** Si le logement est gratuit, comptabiliser des revenus équivalent à 7 200 $ ; si le logement et la pension sont gratuits, comptabiliser des revenus équivalent à 11 400 $. 
ATTENTION : distinguer cet apport, s'il y a lieu, de celui de la ligne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</si>
</sst>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.00_)\ [$$-C0C]_ ;_ * \(#,##0.00\)\ [$$-C0C]_ ;_ * &quot;-&quot;??_)\ [$$-C0C]_ ;_ @_ "/>
    <numFmt numFmtId="165" formatCode="_ * #,##0_)\ [$$-C0C]_ ;_ * \(#,##0\)\ [$$-C0C]_ ;_ * &quot;-&quot;??_)\ [$$-C0C]_ ;_ @_ 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u val="double"/>
      <sz val="9.5"/>
      <color theme="1"/>
      <name val="Arial"/>
      <family val="2"/>
    </font>
    <font>
      <b/>
      <u/>
      <sz val="9.5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808080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4" fillId="2" borderId="0" xfId="0" applyFont="1" applyFill="1"/>
    <xf numFmtId="0" fontId="4" fillId="0" borderId="0" xfId="0" applyFont="1"/>
    <xf numFmtId="0" fontId="3" fillId="0" borderId="0" xfId="3" applyProtection="1">
      <protection locked="0"/>
    </xf>
    <xf numFmtId="0" fontId="3" fillId="0" borderId="0" xfId="3"/>
    <xf numFmtId="0" fontId="5" fillId="3" borderId="0" xfId="0" applyFont="1" applyFill="1"/>
    <xf numFmtId="0" fontId="5" fillId="0" borderId="0" xfId="0" applyFont="1" applyAlignment="1">
      <alignment horizontal="center"/>
    </xf>
    <xf numFmtId="0" fontId="4" fillId="3" borderId="0" xfId="0" applyFont="1" applyFill="1"/>
    <xf numFmtId="44" fontId="4" fillId="0" borderId="0" xfId="0" applyNumberFormat="1" applyFont="1"/>
    <xf numFmtId="44" fontId="4" fillId="2" borderId="0" xfId="2" applyFont="1" applyFill="1"/>
    <xf numFmtId="44" fontId="4" fillId="0" borderId="0" xfId="2" applyFont="1" applyFill="1"/>
    <xf numFmtId="44" fontId="4" fillId="0" borderId="0" xfId="2" applyFont="1"/>
    <xf numFmtId="164" fontId="4" fillId="0" borderId="0" xfId="0" applyNumberFormat="1" applyFont="1"/>
    <xf numFmtId="8" fontId="4" fillId="2" borderId="0" xfId="2" applyNumberFormat="1" applyFont="1" applyFill="1"/>
    <xf numFmtId="44" fontId="4" fillId="2" borderId="0" xfId="0" applyNumberFormat="1" applyFont="1" applyFill="1"/>
    <xf numFmtId="44" fontId="5" fillId="4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" fillId="2" borderId="0" xfId="0" applyNumberFormat="1" applyFont="1" applyFill="1"/>
    <xf numFmtId="164" fontId="4" fillId="2" borderId="0" xfId="2" applyNumberFormat="1" applyFont="1" applyFill="1"/>
    <xf numFmtId="164" fontId="0" fillId="0" borderId="0" xfId="0" applyNumberFormat="1"/>
    <xf numFmtId="164" fontId="4" fillId="0" borderId="0" xfId="0" applyNumberFormat="1" applyFont="1" applyFill="1"/>
    <xf numFmtId="44" fontId="4" fillId="0" borderId="0" xfId="0" applyNumberFormat="1" applyFont="1" applyFill="1"/>
    <xf numFmtId="8" fontId="4" fillId="0" borderId="0" xfId="2" applyNumberFormat="1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6" fontId="5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164" fontId="0" fillId="2" borderId="0" xfId="0" applyNumberFormat="1" applyFill="1"/>
    <xf numFmtId="0" fontId="4" fillId="0" borderId="1" xfId="0" applyFont="1" applyBorder="1" applyAlignment="1">
      <alignment vertical="center" wrapText="1"/>
    </xf>
    <xf numFmtId="0" fontId="4" fillId="0" borderId="0" xfId="0" applyFont="1" applyFill="1"/>
    <xf numFmtId="0" fontId="7" fillId="2" borderId="1" xfId="0" applyFont="1" applyFill="1" applyBorder="1" applyAlignment="1">
      <alignment vertical="center" wrapText="1"/>
    </xf>
    <xf numFmtId="6" fontId="17" fillId="0" borderId="1" xfId="0" applyNumberFormat="1" applyFont="1" applyBorder="1" applyAlignment="1">
      <alignment vertical="center" wrapText="1"/>
    </xf>
    <xf numFmtId="0" fontId="5" fillId="3" borderId="2" xfId="0" applyFont="1" applyFill="1" applyBorder="1"/>
    <xf numFmtId="44" fontId="4" fillId="0" borderId="2" xfId="0" applyNumberFormat="1" applyFont="1" applyBorder="1"/>
    <xf numFmtId="0" fontId="4" fillId="0" borderId="2" xfId="2" applyNumberFormat="1" applyFont="1" applyFill="1" applyBorder="1" applyAlignment="1">
      <alignment horizontal="center"/>
    </xf>
    <xf numFmtId="44" fontId="5" fillId="0" borderId="0" xfId="0" applyNumberFormat="1" applyFont="1" applyFill="1"/>
    <xf numFmtId="44" fontId="4" fillId="0" borderId="2" xfId="2" applyFont="1" applyFill="1" applyBorder="1"/>
    <xf numFmtId="44" fontId="4" fillId="0" borderId="2" xfId="2" applyFont="1" applyBorder="1"/>
    <xf numFmtId="0" fontId="5" fillId="4" borderId="0" xfId="0" applyFont="1" applyFill="1"/>
    <xf numFmtId="16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2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4" fillId="6" borderId="0" xfId="2" applyNumberFormat="1" applyFont="1" applyFill="1"/>
    <xf numFmtId="44" fontId="4" fillId="6" borderId="0" xfId="2" applyFont="1" applyFill="1"/>
    <xf numFmtId="0" fontId="0" fillId="6" borderId="12" xfId="0" applyFill="1" applyBorder="1"/>
    <xf numFmtId="0" fontId="0" fillId="6" borderId="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0" xfId="0" applyFill="1" applyBorder="1"/>
    <xf numFmtId="164" fontId="0" fillId="6" borderId="15" xfId="0" applyNumberFormat="1" applyFill="1" applyBorder="1"/>
    <xf numFmtId="0" fontId="0" fillId="6" borderId="16" xfId="0" applyFill="1" applyBorder="1"/>
    <xf numFmtId="0" fontId="0" fillId="6" borderId="17" xfId="0" applyFill="1" applyBorder="1"/>
    <xf numFmtId="164" fontId="0" fillId="6" borderId="18" xfId="0" applyNumberFormat="1" applyFill="1" applyBorder="1"/>
    <xf numFmtId="0" fontId="7" fillId="0" borderId="0" xfId="0" applyFont="1" applyAlignment="1">
      <alignment vertical="center" wrapText="1"/>
    </xf>
    <xf numFmtId="8" fontId="4" fillId="0" borderId="0" xfId="0" applyNumberFormat="1" applyFont="1"/>
    <xf numFmtId="0" fontId="5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164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6" fontId="5" fillId="0" borderId="19" xfId="0" applyNumberFormat="1" applyFont="1" applyBorder="1" applyAlignment="1">
      <alignment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6" fontId="17" fillId="0" borderId="19" xfId="0" applyNumberFormat="1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6" fontId="5" fillId="0" borderId="0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horizontal="right" vertical="center" wrapText="1"/>
    </xf>
    <xf numFmtId="6" fontId="17" fillId="0" borderId="0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63500</xdr:rowOff>
    </xdr:from>
    <xdr:to>
      <xdr:col>0</xdr:col>
      <xdr:colOff>1733550</xdr:colOff>
      <xdr:row>0</xdr:row>
      <xdr:rowOff>588662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63500</xdr:rowOff>
    </xdr:from>
    <xdr:to>
      <xdr:col>0</xdr:col>
      <xdr:colOff>1733550</xdr:colOff>
      <xdr:row>0</xdr:row>
      <xdr:rowOff>588662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1</xdr:row>
      <xdr:rowOff>77407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44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1</xdr:row>
      <xdr:rowOff>77407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44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0</xdr:row>
      <xdr:rowOff>591131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4E3F808-556A-3749-B867-1D59F1C57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44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0</xdr:row>
      <xdr:rowOff>591131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BBB41B7-3052-D540-AFA4-00387BD6F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44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0</xdr:row>
      <xdr:rowOff>591131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0</xdr:row>
      <xdr:rowOff>591131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0</xdr:row>
      <xdr:rowOff>591837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0</xdr:col>
      <xdr:colOff>1733550</xdr:colOff>
      <xdr:row>0</xdr:row>
      <xdr:rowOff>591837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619250" cy="5251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dmission.umontreal.ca/info-conseils/outils-et-astuces/prevoir-son-budge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admission.umontreal.ca/info-conseils/outils-et-astuces/prevoir-son-budge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admission.umontreal.ca/info-conseils/outils-et-astuces/prevoir-son-budge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admission.umontreal.ca/info-conseils/outils-et-astuces/prevoir-son-budget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dmission.umontreal.ca/info-conseils/outils-et-astuces/prevoir-son-budg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I4" sqref="I4"/>
    </sheetView>
  </sheetViews>
  <sheetFormatPr baseColWidth="10" defaultRowHeight="15.75" x14ac:dyDescent="0.25"/>
  <cols>
    <col min="1" max="1" width="24.5" customWidth="1"/>
    <col min="5" max="5" width="13.5" customWidth="1"/>
  </cols>
  <sheetData>
    <row r="1" spans="1:5" ht="51.95" customHeight="1" x14ac:dyDescent="0.25">
      <c r="A1" s="51"/>
      <c r="B1" s="52"/>
      <c r="C1" s="89" t="s">
        <v>56</v>
      </c>
      <c r="D1" s="89"/>
      <c r="E1" s="89"/>
    </row>
    <row r="3" spans="1:5" x14ac:dyDescent="0.25">
      <c r="A3" s="53" t="s">
        <v>44</v>
      </c>
    </row>
    <row r="5" spans="1:5" x14ac:dyDescent="0.25">
      <c r="A5" t="s">
        <v>47</v>
      </c>
    </row>
    <row r="6" spans="1:5" x14ac:dyDescent="0.25">
      <c r="A6" t="s">
        <v>45</v>
      </c>
    </row>
    <row r="7" spans="1:5" x14ac:dyDescent="0.25">
      <c r="A7" t="s">
        <v>57</v>
      </c>
    </row>
    <row r="8" spans="1:5" x14ac:dyDescent="0.25">
      <c r="A8" t="s">
        <v>58</v>
      </c>
    </row>
    <row r="9" spans="1:5" x14ac:dyDescent="0.25">
      <c r="A9" t="s">
        <v>46</v>
      </c>
    </row>
    <row r="11" spans="1:5" x14ac:dyDescent="0.25">
      <c r="A11" t="s">
        <v>48</v>
      </c>
    </row>
    <row r="13" spans="1:5" x14ac:dyDescent="0.25">
      <c r="A13" t="s">
        <v>59</v>
      </c>
    </row>
    <row r="15" spans="1:5" x14ac:dyDescent="0.25">
      <c r="A15" t="s">
        <v>49</v>
      </c>
    </row>
    <row r="16" spans="1:5" ht="16.5" thickBot="1" x14ac:dyDescent="0.3"/>
    <row r="17" spans="1:6" x14ac:dyDescent="0.25">
      <c r="A17" s="54" t="s">
        <v>62</v>
      </c>
      <c r="B17" s="55"/>
      <c r="C17" s="55"/>
      <c r="D17" s="55"/>
      <c r="E17" s="55"/>
      <c r="F17" s="56"/>
    </row>
    <row r="18" spans="1:6" x14ac:dyDescent="0.25">
      <c r="A18" s="57" t="s">
        <v>50</v>
      </c>
      <c r="B18" s="58"/>
      <c r="C18" s="58"/>
      <c r="D18" s="58"/>
      <c r="E18" s="58"/>
      <c r="F18" s="59"/>
    </row>
    <row r="19" spans="1:6" x14ac:dyDescent="0.25">
      <c r="A19" s="60" t="s">
        <v>51</v>
      </c>
      <c r="B19" s="58"/>
      <c r="C19" s="58"/>
      <c r="D19" s="58"/>
      <c r="E19" s="58"/>
      <c r="F19" s="59"/>
    </row>
    <row r="20" spans="1:6" ht="16.5" thickBot="1" x14ac:dyDescent="0.3">
      <c r="A20" s="61" t="s">
        <v>52</v>
      </c>
      <c r="B20" s="62"/>
      <c r="C20" s="62"/>
      <c r="D20" s="62"/>
      <c r="E20" s="62"/>
      <c r="F20" s="63"/>
    </row>
  </sheetData>
  <sheetProtection algorithmName="SHA-512" hashValue="VFqmo7KPVfXvBYFlToC/HYn9w6sKSoF9p8h2yJW2Cr4wV30j5/RGf9yuENRxVVQnG0g7UbxGEjhevUR/QsM8XA==" saltValue="1TyO3eLdaU6XsQ/exJZNKw==" spinCount="100000" sheet="1" selectLockedCells="1"/>
  <mergeCells count="1">
    <mergeCell ref="C1:E1"/>
  </mergeCells>
  <pageMargins left="0.7" right="0.7" top="0.75" bottom="0.75" header="0.3" footer="0.3"/>
  <pageSetup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11" zoomScale="142" zoomScaleNormal="142" workbookViewId="0">
      <selection activeCell="B11" sqref="B11"/>
    </sheetView>
  </sheetViews>
  <sheetFormatPr baseColWidth="10" defaultRowHeight="15.75" x14ac:dyDescent="0.25"/>
  <cols>
    <col min="1" max="1" width="34.5" customWidth="1"/>
    <col min="2" max="2" width="14.5" customWidth="1"/>
    <col min="3" max="3" width="14.375" customWidth="1"/>
    <col min="4" max="4" width="16" customWidth="1"/>
    <col min="5" max="5" width="14.875" customWidth="1"/>
    <col min="6" max="6" width="16.375" customWidth="1"/>
    <col min="7" max="7" width="16.125" customWidth="1"/>
  </cols>
  <sheetData>
    <row r="1" spans="1:7" ht="41.1" customHeight="1" x14ac:dyDescent="0.25">
      <c r="A1" s="26"/>
      <c r="B1" s="91" t="s">
        <v>60</v>
      </c>
      <c r="C1" s="91"/>
      <c r="D1" s="91"/>
      <c r="E1" s="91"/>
      <c r="F1" s="2"/>
      <c r="G1" s="2"/>
    </row>
    <row r="2" spans="1:7" ht="12" customHeight="1" x14ac:dyDescent="0.25">
      <c r="A2" s="26"/>
      <c r="B2" s="26"/>
      <c r="C2" s="26"/>
      <c r="D2" s="26"/>
      <c r="E2" s="26"/>
      <c r="F2" s="2"/>
      <c r="G2" s="2"/>
    </row>
    <row r="3" spans="1:7" x14ac:dyDescent="0.25">
      <c r="A3" s="94" t="s">
        <v>36</v>
      </c>
      <c r="B3" s="94"/>
      <c r="C3" s="94"/>
      <c r="D3" s="94"/>
      <c r="E3" s="94"/>
      <c r="F3" s="2"/>
      <c r="G3" s="2"/>
    </row>
    <row r="4" spans="1:7" ht="12.95" customHeight="1" x14ac:dyDescent="0.25">
      <c r="A4" s="95" t="s">
        <v>63</v>
      </c>
      <c r="B4" s="95"/>
      <c r="C4" s="95"/>
      <c r="D4" s="95"/>
      <c r="E4" s="95"/>
      <c r="F4" s="2"/>
      <c r="G4" s="2"/>
    </row>
    <row r="5" spans="1:7" ht="27.95" customHeight="1" x14ac:dyDescent="0.25">
      <c r="A5" s="96" t="s">
        <v>25</v>
      </c>
      <c r="B5" s="96"/>
      <c r="C5" s="96"/>
      <c r="D5" s="96"/>
      <c r="E5" s="96"/>
      <c r="F5" s="96"/>
      <c r="G5" s="96"/>
    </row>
    <row r="6" spans="1:7" ht="32.1" customHeight="1" x14ac:dyDescent="0.25">
      <c r="A6" s="96" t="s">
        <v>73</v>
      </c>
      <c r="B6" s="96"/>
      <c r="C6" s="96"/>
      <c r="D6" s="96"/>
      <c r="E6" s="96"/>
      <c r="F6" s="96"/>
      <c r="G6" s="96"/>
    </row>
    <row r="7" spans="1:7" x14ac:dyDescent="0.25">
      <c r="A7" s="96" t="s">
        <v>53</v>
      </c>
      <c r="B7" s="96"/>
      <c r="C7" s="96"/>
      <c r="D7" s="96"/>
      <c r="E7" s="96"/>
      <c r="F7" s="96"/>
      <c r="G7" s="96"/>
    </row>
    <row r="8" spans="1:7" x14ac:dyDescent="0.25">
      <c r="A8" s="97" t="s">
        <v>37</v>
      </c>
      <c r="B8" s="97"/>
      <c r="C8" s="97"/>
      <c r="D8" s="98"/>
      <c r="E8" s="98"/>
      <c r="F8" s="28"/>
      <c r="G8" s="28"/>
    </row>
    <row r="9" spans="1:7" x14ac:dyDescent="0.25">
      <c r="A9" s="29"/>
      <c r="B9" s="29" t="s">
        <v>26</v>
      </c>
      <c r="C9" s="78" t="s">
        <v>27</v>
      </c>
      <c r="D9" s="83"/>
      <c r="E9" s="83"/>
      <c r="F9" s="2"/>
      <c r="G9" s="2"/>
    </row>
    <row r="10" spans="1:7" x14ac:dyDescent="0.25">
      <c r="A10" s="30" t="s">
        <v>28</v>
      </c>
      <c r="B10" s="31">
        <v>0</v>
      </c>
      <c r="C10" s="79">
        <v>0</v>
      </c>
      <c r="D10" s="84"/>
      <c r="E10" s="84"/>
      <c r="F10" s="2"/>
      <c r="G10" s="2"/>
    </row>
    <row r="11" spans="1:7" x14ac:dyDescent="0.25">
      <c r="A11" s="30" t="s">
        <v>29</v>
      </c>
      <c r="B11" s="31">
        <v>0</v>
      </c>
      <c r="C11" s="79">
        <v>0</v>
      </c>
      <c r="D11" s="84"/>
      <c r="E11" s="84"/>
      <c r="F11" s="2"/>
      <c r="G11" s="2"/>
    </row>
    <row r="12" spans="1:7" x14ac:dyDescent="0.25">
      <c r="A12" s="30" t="s">
        <v>70</v>
      </c>
      <c r="B12" s="31">
        <v>0</v>
      </c>
      <c r="C12" s="79">
        <v>0</v>
      </c>
      <c r="D12" s="84"/>
      <c r="E12" s="84"/>
      <c r="F12" s="2"/>
      <c r="G12" s="2"/>
    </row>
    <row r="13" spans="1:7" x14ac:dyDescent="0.25">
      <c r="A13" s="30" t="s">
        <v>32</v>
      </c>
      <c r="B13" s="31">
        <v>0</v>
      </c>
      <c r="C13" s="79">
        <v>0</v>
      </c>
      <c r="D13" s="84"/>
      <c r="E13" s="84"/>
      <c r="F13" s="2"/>
      <c r="G13" s="2"/>
    </row>
    <row r="14" spans="1:7" x14ac:dyDescent="0.25">
      <c r="A14" s="30" t="s">
        <v>33</v>
      </c>
      <c r="B14" s="31">
        <v>0</v>
      </c>
      <c r="C14" s="79">
        <v>0</v>
      </c>
      <c r="D14" s="84"/>
      <c r="E14" s="84"/>
      <c r="F14" s="2"/>
      <c r="G14" s="2"/>
    </row>
    <row r="15" spans="1:7" x14ac:dyDescent="0.25">
      <c r="A15" s="41" t="s">
        <v>34</v>
      </c>
      <c r="B15" s="50">
        <v>0</v>
      </c>
      <c r="C15" s="79">
        <v>0</v>
      </c>
      <c r="D15" s="84"/>
      <c r="E15" s="84"/>
      <c r="F15" s="2"/>
      <c r="G15" s="2"/>
    </row>
    <row r="16" spans="1:7" x14ac:dyDescent="0.25">
      <c r="A16" s="33" t="s">
        <v>38</v>
      </c>
      <c r="B16" s="34">
        <f>SUM(B10:B15)</f>
        <v>0</v>
      </c>
      <c r="C16" s="80">
        <f>SUM(C10:C15)</f>
        <v>0</v>
      </c>
      <c r="D16" s="85"/>
      <c r="E16" s="85"/>
      <c r="F16" s="2"/>
      <c r="G16" s="2"/>
    </row>
    <row r="17" spans="1:7" ht="25.5" x14ac:dyDescent="0.25">
      <c r="A17" s="35" t="s">
        <v>39</v>
      </c>
      <c r="B17" s="36">
        <f>D43</f>
        <v>22545.039999999997</v>
      </c>
      <c r="C17" s="81">
        <f>E43</f>
        <v>18455.02</v>
      </c>
      <c r="D17" s="86"/>
      <c r="E17" s="86"/>
      <c r="F17" s="2"/>
      <c r="G17" s="2"/>
    </row>
    <row r="18" spans="1:7" ht="25.5" x14ac:dyDescent="0.25">
      <c r="A18" s="30" t="s">
        <v>40</v>
      </c>
      <c r="B18" s="42">
        <f>B16-B17</f>
        <v>-22545.039999999997</v>
      </c>
      <c r="C18" s="82">
        <f>C16-C17</f>
        <v>-18455.02</v>
      </c>
      <c r="D18" s="87"/>
      <c r="E18" s="87"/>
      <c r="F18" s="2"/>
      <c r="G18" s="2"/>
    </row>
    <row r="19" spans="1:7" ht="42" customHeight="1" x14ac:dyDescent="0.25">
      <c r="A19" s="90" t="s">
        <v>75</v>
      </c>
      <c r="B19" s="90"/>
      <c r="C19" s="90"/>
      <c r="D19" s="90"/>
      <c r="E19" s="90"/>
      <c r="F19" s="90"/>
      <c r="G19" s="90"/>
    </row>
    <row r="20" spans="1:7" ht="78" customHeight="1" x14ac:dyDescent="0.25">
      <c r="A20" s="91" t="s">
        <v>71</v>
      </c>
      <c r="B20" s="91"/>
      <c r="C20" s="91"/>
      <c r="D20" s="91"/>
      <c r="E20" s="91"/>
      <c r="F20" s="91"/>
      <c r="G20" s="91"/>
    </row>
    <row r="21" spans="1:7" ht="20.100000000000001" customHeight="1" x14ac:dyDescent="0.25"/>
    <row r="22" spans="1:7" ht="32.1" customHeight="1" x14ac:dyDescent="0.25">
      <c r="A22" s="92" t="s">
        <v>35</v>
      </c>
      <c r="B22" s="92"/>
      <c r="C22" s="92"/>
      <c r="D22" s="92"/>
      <c r="E22" s="92"/>
      <c r="F22" s="92"/>
      <c r="G22" s="92"/>
    </row>
    <row r="25" spans="1:7" x14ac:dyDescent="0.25">
      <c r="A25" s="1" t="s">
        <v>0</v>
      </c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93" t="s">
        <v>1</v>
      </c>
      <c r="B27" s="93"/>
      <c r="C27" s="3"/>
      <c r="D27" s="2"/>
      <c r="E27" s="2"/>
      <c r="F27" s="2"/>
      <c r="G27" s="2"/>
    </row>
    <row r="28" spans="1:7" x14ac:dyDescent="0.25">
      <c r="A28" s="4" t="s">
        <v>2</v>
      </c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5" t="s">
        <v>22</v>
      </c>
      <c r="B30" s="2"/>
      <c r="C30" s="16" t="s">
        <v>20</v>
      </c>
      <c r="D30" s="6" t="s">
        <v>3</v>
      </c>
      <c r="E30" s="6" t="s">
        <v>4</v>
      </c>
      <c r="F30" s="77"/>
      <c r="G30" s="77"/>
    </row>
    <row r="31" spans="1:7" x14ac:dyDescent="0.25">
      <c r="A31" s="7" t="s">
        <v>42</v>
      </c>
      <c r="B31" s="10">
        <f>Dépenses!B11</f>
        <v>600</v>
      </c>
      <c r="C31" s="17">
        <v>12</v>
      </c>
      <c r="D31" s="8">
        <f t="shared" ref="D31:D37" si="0">B31*C31</f>
        <v>7200</v>
      </c>
      <c r="E31" s="8">
        <f t="shared" ref="E31:E37" si="1">B31*C31</f>
        <v>7200</v>
      </c>
      <c r="F31" s="10"/>
      <c r="G31" s="23"/>
    </row>
    <row r="32" spans="1:7" x14ac:dyDescent="0.25">
      <c r="A32" s="7" t="s">
        <v>41</v>
      </c>
      <c r="B32" s="10">
        <f>Dépenses!B12</f>
        <v>350</v>
      </c>
      <c r="C32" s="17">
        <v>12</v>
      </c>
      <c r="D32" s="8">
        <f t="shared" si="0"/>
        <v>4200</v>
      </c>
      <c r="E32" s="8">
        <f t="shared" si="1"/>
        <v>4200</v>
      </c>
      <c r="F32" s="10"/>
      <c r="G32" s="23"/>
    </row>
    <row r="33" spans="1:7" x14ac:dyDescent="0.25">
      <c r="A33" s="7" t="s">
        <v>9</v>
      </c>
      <c r="B33" s="9">
        <v>400</v>
      </c>
      <c r="C33" s="17">
        <v>1</v>
      </c>
      <c r="D33" s="8">
        <f t="shared" si="0"/>
        <v>400</v>
      </c>
      <c r="E33" s="8">
        <f t="shared" si="1"/>
        <v>400</v>
      </c>
      <c r="F33" s="10"/>
      <c r="G33" s="23"/>
    </row>
    <row r="34" spans="1:7" x14ac:dyDescent="0.25">
      <c r="A34" s="7" t="s">
        <v>10</v>
      </c>
      <c r="B34" s="10">
        <f>Dépenses!B14</f>
        <v>80</v>
      </c>
      <c r="C34" s="17">
        <v>12</v>
      </c>
      <c r="D34" s="8">
        <f t="shared" si="0"/>
        <v>960</v>
      </c>
      <c r="E34" s="8">
        <f t="shared" si="1"/>
        <v>960</v>
      </c>
      <c r="F34" s="10"/>
      <c r="G34" s="23"/>
    </row>
    <row r="35" spans="1:7" x14ac:dyDescent="0.25">
      <c r="A35" s="7" t="s">
        <v>11</v>
      </c>
      <c r="B35" s="10">
        <f>Dépenses!B15</f>
        <v>75</v>
      </c>
      <c r="C35" s="17">
        <v>12</v>
      </c>
      <c r="D35" s="8">
        <f t="shared" si="0"/>
        <v>900</v>
      </c>
      <c r="E35" s="8">
        <f t="shared" si="1"/>
        <v>900</v>
      </c>
      <c r="F35" s="10"/>
      <c r="G35" s="23"/>
    </row>
    <row r="36" spans="1:7" x14ac:dyDescent="0.25">
      <c r="A36" s="7" t="s">
        <v>15</v>
      </c>
      <c r="B36" s="24">
        <f>Dépenses!B16</f>
        <v>200</v>
      </c>
      <c r="C36" s="17">
        <v>3</v>
      </c>
      <c r="D36" s="8">
        <f t="shared" si="0"/>
        <v>600</v>
      </c>
      <c r="E36" s="8">
        <f t="shared" si="1"/>
        <v>600</v>
      </c>
      <c r="F36" s="10"/>
      <c r="G36" s="23"/>
    </row>
    <row r="37" spans="1:7" x14ac:dyDescent="0.25">
      <c r="A37" s="7" t="s">
        <v>14</v>
      </c>
      <c r="B37" s="24">
        <f>Dépenses!B17</f>
        <v>200</v>
      </c>
      <c r="C37" s="18">
        <v>12</v>
      </c>
      <c r="D37" s="8">
        <f t="shared" si="0"/>
        <v>2400</v>
      </c>
      <c r="E37" s="8">
        <f t="shared" si="1"/>
        <v>2400</v>
      </c>
      <c r="F37" s="10"/>
      <c r="G37" s="23"/>
    </row>
    <row r="38" spans="1:7" x14ac:dyDescent="0.25">
      <c r="A38" s="5" t="s">
        <v>23</v>
      </c>
      <c r="B38" s="10"/>
      <c r="C38" s="17"/>
      <c r="D38" s="10"/>
      <c r="E38" s="11"/>
      <c r="F38" s="10"/>
      <c r="G38" s="23"/>
    </row>
    <row r="39" spans="1:7" x14ac:dyDescent="0.25">
      <c r="A39" s="7" t="s">
        <v>5</v>
      </c>
      <c r="B39" s="21">
        <v>1398.45</v>
      </c>
      <c r="C39" s="17">
        <v>3</v>
      </c>
      <c r="D39" s="8">
        <f>B39*C39</f>
        <v>4195.3500000000004</v>
      </c>
      <c r="E39" s="8"/>
      <c r="F39" s="10"/>
      <c r="G39" s="23"/>
    </row>
    <row r="40" spans="1:7" x14ac:dyDescent="0.25">
      <c r="A40" s="7" t="s">
        <v>6</v>
      </c>
      <c r="B40" s="25">
        <f>Dépenses!B20</f>
        <v>563.23</v>
      </c>
      <c r="C40" s="17">
        <v>3</v>
      </c>
      <c r="D40" s="8">
        <f>B40*C40</f>
        <v>1689.69</v>
      </c>
      <c r="E40" s="8"/>
      <c r="F40" s="10"/>
      <c r="G40" s="23"/>
    </row>
    <row r="41" spans="1:7" x14ac:dyDescent="0.25">
      <c r="A41" s="7" t="s">
        <v>7</v>
      </c>
      <c r="B41" s="25">
        <f>Dépenses!B21</f>
        <v>497.4</v>
      </c>
      <c r="C41" s="17">
        <v>3</v>
      </c>
      <c r="D41" s="8"/>
      <c r="E41" s="8">
        <f>B41*C41</f>
        <v>1492.1999999999998</v>
      </c>
      <c r="F41" s="10"/>
      <c r="G41" s="23"/>
    </row>
    <row r="42" spans="1:7" x14ac:dyDescent="0.25">
      <c r="A42" s="7" t="s">
        <v>8</v>
      </c>
      <c r="B42" s="25">
        <f>Dépenses!B22</f>
        <v>100.94</v>
      </c>
      <c r="C42" s="17">
        <v>3</v>
      </c>
      <c r="D42" s="8"/>
      <c r="E42" s="8">
        <f>B42*C42</f>
        <v>302.82</v>
      </c>
      <c r="F42" s="10"/>
      <c r="G42" s="23"/>
    </row>
    <row r="43" spans="1:7" x14ac:dyDescent="0.25">
      <c r="A43" s="5" t="s">
        <v>16</v>
      </c>
      <c r="B43" s="2"/>
      <c r="C43" s="2"/>
      <c r="D43" s="15">
        <f>SUM(D31:D42)</f>
        <v>22545.039999999997</v>
      </c>
      <c r="E43" s="15">
        <f>SUM(E31:E42)</f>
        <v>18455.02</v>
      </c>
      <c r="F43" s="46"/>
      <c r="G43" s="46"/>
    </row>
  </sheetData>
  <sheetProtection algorithmName="SHA-512" hashValue="3Svk0TpvYX/PNqz6awVTC4NuIr8vD8h4KYGbBuAr0jRcKM/gPqfdABpQC1UGLJJkVqo8oz6XbHBXatyaH+sCVw==" saltValue="ljahGbUzp78oXTKJWq0kXQ==" spinCount="100000" sheet="1" selectLockedCells="1"/>
  <mergeCells count="11">
    <mergeCell ref="A19:G19"/>
    <mergeCell ref="A20:G20"/>
    <mergeCell ref="A22:G22"/>
    <mergeCell ref="A27:B27"/>
    <mergeCell ref="B1:E1"/>
    <mergeCell ref="A3:E3"/>
    <mergeCell ref="A4:E4"/>
    <mergeCell ref="A5:G5"/>
    <mergeCell ref="A6:G6"/>
    <mergeCell ref="A7:G7"/>
    <mergeCell ref="A8:E8"/>
  </mergeCells>
  <dataValidations count="2">
    <dataValidation type="list" allowBlank="1" showInputMessage="1" showErrorMessage="1" sqref="B39">
      <mc:AlternateContent xmlns:x12ac="http://schemas.microsoft.com/office/spreadsheetml/2011/1/ac" xmlns:mc="http://schemas.openxmlformats.org/markup-compatibility/2006">
        <mc:Choice Requires="x12ac">
          <x12ac:list>0,"1398,45","4365,00","9577,20"</x12ac:list>
        </mc:Choice>
        <mc:Fallback>
          <formula1>"0,1398,45,4365,00,9577,20"</formula1>
        </mc:Fallback>
      </mc:AlternateContent>
    </dataValidation>
    <dataValidation type="list" allowBlank="1" showInputMessage="1" showErrorMessage="1" sqref="B33">
      <formula1>"0,400,1200"</formula1>
    </dataValidation>
  </dataValidations>
  <hyperlinks>
    <hyperlink ref="A28" r:id="rId1"/>
  </hyperlinks>
  <pageMargins left="0.7" right="0.7" top="0.75" bottom="0.75" header="0.3" footer="0.3"/>
  <pageSetup scale="90" fitToHeight="2" orientation="landscape" horizontalDpi="0" verticalDpi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="144" zoomScaleNormal="144" workbookViewId="0">
      <selection activeCell="B12" sqref="B12"/>
    </sheetView>
  </sheetViews>
  <sheetFormatPr baseColWidth="10" defaultRowHeight="15.75" x14ac:dyDescent="0.25"/>
  <cols>
    <col min="1" max="1" width="34.5" customWidth="1"/>
    <col min="2" max="2" width="14.5" customWidth="1"/>
    <col min="3" max="3" width="14.375" customWidth="1"/>
    <col min="4" max="4" width="16" customWidth="1"/>
    <col min="5" max="5" width="14.875" customWidth="1"/>
    <col min="6" max="6" width="16.375" customWidth="1"/>
    <col min="7" max="7" width="14.875" customWidth="1"/>
  </cols>
  <sheetData>
    <row r="1" spans="1:11" ht="48" customHeight="1" x14ac:dyDescent="0.25">
      <c r="A1" s="37"/>
      <c r="B1" s="91" t="s">
        <v>64</v>
      </c>
      <c r="C1" s="91"/>
      <c r="D1" s="91"/>
      <c r="E1" s="91"/>
      <c r="F1" s="2"/>
      <c r="G1" s="2"/>
    </row>
    <row r="2" spans="1:11" ht="9.9499999999999993" customHeight="1" x14ac:dyDescent="0.25">
      <c r="A2" s="37"/>
      <c r="B2" s="37"/>
      <c r="C2" s="37"/>
      <c r="D2" s="37"/>
      <c r="E2" s="37"/>
      <c r="F2" s="2"/>
      <c r="G2" s="2"/>
    </row>
    <row r="3" spans="1:11" x14ac:dyDescent="0.25">
      <c r="A3" s="94" t="s">
        <v>36</v>
      </c>
      <c r="B3" s="94"/>
      <c r="C3" s="94"/>
      <c r="D3" s="94"/>
      <c r="E3" s="94"/>
      <c r="F3" s="2"/>
      <c r="G3" s="2"/>
    </row>
    <row r="4" spans="1:11" ht="24" customHeight="1" x14ac:dyDescent="0.25">
      <c r="A4" s="95" t="s">
        <v>63</v>
      </c>
      <c r="B4" s="95"/>
      <c r="C4" s="95"/>
      <c r="D4" s="95"/>
      <c r="E4" s="95"/>
      <c r="F4" s="2"/>
      <c r="G4" s="2"/>
    </row>
    <row r="5" spans="1:11" ht="38.1" customHeight="1" x14ac:dyDescent="0.25">
      <c r="A5" s="96" t="s">
        <v>25</v>
      </c>
      <c r="B5" s="96"/>
      <c r="C5" s="96"/>
      <c r="D5" s="96"/>
      <c r="E5" s="96"/>
      <c r="F5" s="96"/>
      <c r="G5" s="96"/>
    </row>
    <row r="6" spans="1:11" ht="45" customHeight="1" x14ac:dyDescent="0.25">
      <c r="A6" s="96" t="s">
        <v>72</v>
      </c>
      <c r="B6" s="96"/>
      <c r="C6" s="96"/>
      <c r="D6" s="96"/>
      <c r="E6" s="96"/>
      <c r="F6" s="96"/>
      <c r="G6" s="96"/>
    </row>
    <row r="7" spans="1:11" x14ac:dyDescent="0.25">
      <c r="A7" s="96" t="s">
        <v>53</v>
      </c>
      <c r="B7" s="96"/>
      <c r="C7" s="96"/>
      <c r="D7" s="96"/>
      <c r="E7" s="96"/>
      <c r="F7" s="96"/>
      <c r="G7" s="96"/>
    </row>
    <row r="8" spans="1:11" x14ac:dyDescent="0.25">
      <c r="A8" s="97" t="s">
        <v>37</v>
      </c>
      <c r="B8" s="97"/>
      <c r="C8" s="97"/>
      <c r="D8" s="98"/>
      <c r="E8" s="98"/>
      <c r="F8" s="28"/>
      <c r="G8" s="28"/>
    </row>
    <row r="9" spans="1:11" x14ac:dyDescent="0.25">
      <c r="A9" s="29"/>
      <c r="B9" s="29" t="s">
        <v>26</v>
      </c>
      <c r="C9" s="78" t="s">
        <v>27</v>
      </c>
      <c r="D9" s="83"/>
      <c r="E9" s="83"/>
      <c r="F9" s="2"/>
      <c r="G9" s="2"/>
    </row>
    <row r="10" spans="1:11" x14ac:dyDescent="0.25">
      <c r="A10" s="30" t="s">
        <v>28</v>
      </c>
      <c r="B10" s="31">
        <v>0</v>
      </c>
      <c r="C10" s="79">
        <v>0</v>
      </c>
      <c r="D10" s="84"/>
      <c r="E10" s="75"/>
      <c r="F10" s="75"/>
      <c r="G10" s="75"/>
      <c r="H10" s="75"/>
      <c r="I10" s="75"/>
      <c r="J10" s="75"/>
      <c r="K10" s="75"/>
    </row>
    <row r="11" spans="1:11" x14ac:dyDescent="0.25">
      <c r="A11" s="30" t="s">
        <v>29</v>
      </c>
      <c r="B11" s="31">
        <v>0</v>
      </c>
      <c r="C11" s="79">
        <v>0</v>
      </c>
      <c r="D11" s="84"/>
      <c r="E11" s="84"/>
      <c r="F11" s="2"/>
      <c r="G11" s="2"/>
    </row>
    <row r="12" spans="1:11" x14ac:dyDescent="0.25">
      <c r="A12" s="30" t="s">
        <v>69</v>
      </c>
      <c r="B12" s="31">
        <v>0</v>
      </c>
      <c r="C12" s="79">
        <v>0</v>
      </c>
      <c r="D12" s="84"/>
      <c r="E12" s="84"/>
      <c r="F12" s="2"/>
      <c r="G12" s="2"/>
    </row>
    <row r="13" spans="1:11" x14ac:dyDescent="0.25">
      <c r="A13" s="30" t="s">
        <v>32</v>
      </c>
      <c r="B13" s="31">
        <v>0</v>
      </c>
      <c r="C13" s="79">
        <v>0</v>
      </c>
      <c r="D13" s="84"/>
      <c r="E13" s="84"/>
      <c r="F13" s="2"/>
      <c r="G13" s="2"/>
    </row>
    <row r="14" spans="1:11" x14ac:dyDescent="0.25">
      <c r="A14" s="41" t="s">
        <v>34</v>
      </c>
      <c r="B14" s="31">
        <v>0</v>
      </c>
      <c r="C14" s="79">
        <v>0</v>
      </c>
      <c r="D14" s="84"/>
      <c r="E14" s="84"/>
      <c r="F14" s="2"/>
      <c r="G14" s="2"/>
    </row>
    <row r="15" spans="1:11" x14ac:dyDescent="0.25">
      <c r="A15" s="33" t="s">
        <v>38</v>
      </c>
      <c r="B15" s="34">
        <f>SUM(B10:B14)</f>
        <v>0</v>
      </c>
      <c r="C15" s="80">
        <f>SUM(C10:C14)</f>
        <v>0</v>
      </c>
      <c r="D15" s="85"/>
      <c r="E15" s="85"/>
      <c r="F15" s="2"/>
      <c r="G15" s="2"/>
    </row>
    <row r="16" spans="1:11" ht="25.5" x14ac:dyDescent="0.25">
      <c r="A16" s="35" t="s">
        <v>39</v>
      </c>
      <c r="B16" s="36">
        <f>D44</f>
        <v>34594.69</v>
      </c>
      <c r="C16" s="81">
        <f>E44</f>
        <v>18455.02</v>
      </c>
      <c r="D16" s="86"/>
      <c r="E16" s="86"/>
      <c r="F16" s="2"/>
      <c r="G16" s="2"/>
    </row>
    <row r="17" spans="1:7" ht="25.5" x14ac:dyDescent="0.25">
      <c r="A17" s="30" t="s">
        <v>40</v>
      </c>
      <c r="B17" s="42">
        <f>B15-B16</f>
        <v>-34594.69</v>
      </c>
      <c r="C17" s="82">
        <f>C15-C16</f>
        <v>-18455.02</v>
      </c>
      <c r="D17" s="87"/>
      <c r="E17" s="87"/>
      <c r="F17" s="2"/>
      <c r="G17" s="2"/>
    </row>
    <row r="18" spans="1:7" ht="30" customHeight="1" x14ac:dyDescent="0.25">
      <c r="A18" s="90" t="s">
        <v>76</v>
      </c>
      <c r="B18" s="90"/>
      <c r="C18" s="90"/>
      <c r="D18" s="90"/>
      <c r="E18" s="90"/>
      <c r="F18" s="90"/>
      <c r="G18" s="90"/>
    </row>
    <row r="19" spans="1:7" ht="75.95" customHeight="1" x14ac:dyDescent="0.25">
      <c r="A19" s="91" t="s">
        <v>71</v>
      </c>
      <c r="B19" s="99"/>
      <c r="C19" s="99"/>
      <c r="D19" s="99"/>
      <c r="E19" s="99"/>
      <c r="F19" s="99"/>
      <c r="G19" s="99"/>
    </row>
    <row r="20" spans="1:7" ht="71.099999999999994" customHeight="1" x14ac:dyDescent="0.25">
      <c r="A20" s="92" t="s">
        <v>35</v>
      </c>
      <c r="B20" s="92"/>
      <c r="C20" s="92"/>
      <c r="D20" s="92"/>
      <c r="E20" s="92"/>
      <c r="F20" s="92"/>
      <c r="G20" s="92"/>
    </row>
    <row r="22" spans="1:7" x14ac:dyDescent="0.25">
      <c r="A22" s="1" t="s">
        <v>0</v>
      </c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93" t="s">
        <v>1</v>
      </c>
      <c r="B24" s="93"/>
      <c r="C24" s="3"/>
      <c r="D24" s="2"/>
      <c r="E24" s="2"/>
      <c r="F24" s="2"/>
      <c r="G24" s="2"/>
    </row>
    <row r="25" spans="1:7" x14ac:dyDescent="0.25">
      <c r="A25" s="4" t="s">
        <v>2</v>
      </c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5" t="s">
        <v>21</v>
      </c>
      <c r="B27" s="2"/>
      <c r="C27" s="16" t="s">
        <v>20</v>
      </c>
      <c r="D27" s="6" t="s">
        <v>3</v>
      </c>
      <c r="E27" s="6" t="s">
        <v>4</v>
      </c>
      <c r="F27" s="77"/>
      <c r="G27" s="77"/>
    </row>
    <row r="28" spans="1:7" x14ac:dyDescent="0.25">
      <c r="A28" s="7" t="s">
        <v>24</v>
      </c>
      <c r="B28" s="23">
        <f>Dépenses!B7</f>
        <v>1500</v>
      </c>
      <c r="C28" s="19">
        <v>1</v>
      </c>
      <c r="D28" s="8">
        <f>B28*C28</f>
        <v>1500</v>
      </c>
      <c r="E28" s="8">
        <f>B28*C28</f>
        <v>1500</v>
      </c>
      <c r="F28" s="24"/>
      <c r="G28" s="23"/>
    </row>
    <row r="29" spans="1:7" x14ac:dyDescent="0.25">
      <c r="A29" s="7" t="s">
        <v>12</v>
      </c>
      <c r="B29" s="10">
        <f>Dépenses!B8</f>
        <v>1050</v>
      </c>
      <c r="C29" s="17">
        <v>1</v>
      </c>
      <c r="D29" s="8">
        <f>B29*C29</f>
        <v>1050</v>
      </c>
      <c r="E29" s="11"/>
      <c r="F29" s="10"/>
      <c r="G29" s="23"/>
    </row>
    <row r="30" spans="1:7" x14ac:dyDescent="0.25">
      <c r="A30" s="7" t="s">
        <v>13</v>
      </c>
      <c r="B30" s="24">
        <f>Dépenses!B9</f>
        <v>600</v>
      </c>
      <c r="C30" s="17">
        <v>1</v>
      </c>
      <c r="D30" s="8">
        <f>B30*C30</f>
        <v>600</v>
      </c>
      <c r="E30" s="8"/>
      <c r="F30" s="24"/>
      <c r="G30" s="23"/>
    </row>
    <row r="31" spans="1:7" x14ac:dyDescent="0.25">
      <c r="A31" s="5" t="s">
        <v>22</v>
      </c>
      <c r="B31" s="24"/>
      <c r="C31" s="17"/>
      <c r="D31" s="8"/>
      <c r="E31" s="8"/>
      <c r="F31" s="24"/>
      <c r="G31" s="23"/>
    </row>
    <row r="32" spans="1:7" x14ac:dyDescent="0.25">
      <c r="A32" s="7" t="s">
        <v>42</v>
      </c>
      <c r="B32" s="10">
        <f>Dépenses!B11</f>
        <v>600</v>
      </c>
      <c r="C32" s="17">
        <v>12</v>
      </c>
      <c r="D32" s="8">
        <f t="shared" ref="D32:D38" si="0">B32*C32</f>
        <v>7200</v>
      </c>
      <c r="E32" s="8">
        <f t="shared" ref="E32:E38" si="1">B32*C32</f>
        <v>7200</v>
      </c>
      <c r="F32" s="10"/>
      <c r="G32" s="23"/>
    </row>
    <row r="33" spans="1:7" x14ac:dyDescent="0.25">
      <c r="A33" s="7" t="s">
        <v>41</v>
      </c>
      <c r="B33" s="10">
        <f>Dépenses!B12</f>
        <v>350</v>
      </c>
      <c r="C33" s="17">
        <v>12</v>
      </c>
      <c r="D33" s="8">
        <f t="shared" si="0"/>
        <v>4200</v>
      </c>
      <c r="E33" s="8">
        <f t="shared" si="1"/>
        <v>4200</v>
      </c>
      <c r="F33" s="10"/>
      <c r="G33" s="23"/>
    </row>
    <row r="34" spans="1:7" x14ac:dyDescent="0.25">
      <c r="A34" s="7" t="s">
        <v>9</v>
      </c>
      <c r="B34" s="9">
        <v>400</v>
      </c>
      <c r="C34" s="17">
        <v>1</v>
      </c>
      <c r="D34" s="8">
        <f t="shared" si="0"/>
        <v>400</v>
      </c>
      <c r="E34" s="8">
        <f t="shared" si="1"/>
        <v>400</v>
      </c>
      <c r="F34" s="10"/>
      <c r="G34" s="23"/>
    </row>
    <row r="35" spans="1:7" x14ac:dyDescent="0.25">
      <c r="A35" s="7" t="s">
        <v>10</v>
      </c>
      <c r="B35" s="10">
        <f>Dépenses!B14</f>
        <v>80</v>
      </c>
      <c r="C35" s="17">
        <v>12</v>
      </c>
      <c r="D35" s="8">
        <f t="shared" si="0"/>
        <v>960</v>
      </c>
      <c r="E35" s="8">
        <f t="shared" si="1"/>
        <v>960</v>
      </c>
      <c r="F35" s="10"/>
      <c r="G35" s="23"/>
    </row>
    <row r="36" spans="1:7" x14ac:dyDescent="0.25">
      <c r="A36" s="7" t="s">
        <v>11</v>
      </c>
      <c r="B36" s="10">
        <f>Dépenses!B15</f>
        <v>75</v>
      </c>
      <c r="C36" s="17">
        <v>12</v>
      </c>
      <c r="D36" s="8">
        <f t="shared" si="0"/>
        <v>900</v>
      </c>
      <c r="E36" s="8">
        <f t="shared" si="1"/>
        <v>900</v>
      </c>
      <c r="F36" s="10"/>
      <c r="G36" s="23"/>
    </row>
    <row r="37" spans="1:7" x14ac:dyDescent="0.25">
      <c r="A37" s="7" t="s">
        <v>15</v>
      </c>
      <c r="B37" s="24">
        <f>Dépenses!B16</f>
        <v>200</v>
      </c>
      <c r="C37" s="17">
        <v>3</v>
      </c>
      <c r="D37" s="8">
        <f t="shared" si="0"/>
        <v>600</v>
      </c>
      <c r="E37" s="8">
        <f t="shared" si="1"/>
        <v>600</v>
      </c>
      <c r="F37" s="10"/>
      <c r="G37" s="23"/>
    </row>
    <row r="38" spans="1:7" x14ac:dyDescent="0.25">
      <c r="A38" s="7" t="s">
        <v>14</v>
      </c>
      <c r="B38" s="24">
        <f>Dépenses!B17</f>
        <v>200</v>
      </c>
      <c r="C38" s="18">
        <v>12</v>
      </c>
      <c r="D38" s="8">
        <f t="shared" si="0"/>
        <v>2400</v>
      </c>
      <c r="E38" s="8">
        <f t="shared" si="1"/>
        <v>2400</v>
      </c>
      <c r="F38" s="10"/>
      <c r="G38" s="23"/>
    </row>
    <row r="39" spans="1:7" x14ac:dyDescent="0.25">
      <c r="A39" s="5" t="s">
        <v>23</v>
      </c>
      <c r="B39" s="10"/>
      <c r="C39" s="17"/>
      <c r="D39" s="10"/>
      <c r="E39" s="11"/>
      <c r="F39" s="10"/>
      <c r="G39" s="23"/>
    </row>
    <row r="40" spans="1:7" x14ac:dyDescent="0.25">
      <c r="A40" s="7" t="s">
        <v>5</v>
      </c>
      <c r="B40" s="21">
        <v>4365</v>
      </c>
      <c r="C40" s="17">
        <v>3</v>
      </c>
      <c r="D40" s="8">
        <f>B40*C40</f>
        <v>13095</v>
      </c>
      <c r="E40" s="8"/>
      <c r="F40" s="10"/>
      <c r="G40" s="23"/>
    </row>
    <row r="41" spans="1:7" x14ac:dyDescent="0.25">
      <c r="A41" s="7" t="s">
        <v>6</v>
      </c>
      <c r="B41" s="25">
        <f>Dépenses!B20</f>
        <v>563.23</v>
      </c>
      <c r="C41" s="17">
        <v>3</v>
      </c>
      <c r="D41" s="8">
        <f>B41*C41</f>
        <v>1689.69</v>
      </c>
      <c r="E41" s="8"/>
      <c r="F41" s="10"/>
      <c r="G41" s="23"/>
    </row>
    <row r="42" spans="1:7" x14ac:dyDescent="0.25">
      <c r="A42" s="7" t="s">
        <v>7</v>
      </c>
      <c r="B42" s="25">
        <f>Dépenses!B21</f>
        <v>497.4</v>
      </c>
      <c r="C42" s="17">
        <v>3</v>
      </c>
      <c r="D42" s="8"/>
      <c r="E42" s="8">
        <f>B42*C42</f>
        <v>1492.1999999999998</v>
      </c>
      <c r="F42" s="10"/>
      <c r="G42" s="23"/>
    </row>
    <row r="43" spans="1:7" x14ac:dyDescent="0.25">
      <c r="A43" s="7" t="s">
        <v>8</v>
      </c>
      <c r="B43" s="25">
        <f>Dépenses!B22</f>
        <v>100.94</v>
      </c>
      <c r="C43" s="17">
        <v>3</v>
      </c>
      <c r="D43" s="8"/>
      <c r="E43" s="8">
        <f>B43*C43</f>
        <v>302.82</v>
      </c>
      <c r="F43" s="10"/>
      <c r="G43" s="23"/>
    </row>
    <row r="44" spans="1:7" x14ac:dyDescent="0.25">
      <c r="A44" s="5" t="s">
        <v>16</v>
      </c>
      <c r="B44" s="2"/>
      <c r="C44" s="2"/>
      <c r="D44" s="15">
        <f>SUM(D28:D43)</f>
        <v>34594.69</v>
      </c>
      <c r="E44" s="15">
        <f>SUM(E32:E43)</f>
        <v>18455.02</v>
      </c>
      <c r="F44" s="46"/>
      <c r="G44" s="46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 t="s">
        <v>17</v>
      </c>
      <c r="C46" s="2"/>
      <c r="D46" s="2"/>
      <c r="E46" s="2"/>
      <c r="F46" s="2"/>
      <c r="G46" s="2"/>
    </row>
  </sheetData>
  <sheetProtection algorithmName="SHA-512" hashValue="6v3IPfPyeaUctLNR0++ymc9X6XUyzYAHnkRI9VUfVANnt6gZen6MH1eUSg+ip10hDB+D2XWm0e8ROTT9rH0X1Q==" saltValue="wkPwZzSe0lIZucdnVx01qQ==" spinCount="100000" sheet="1" objects="1" scenarios="1" selectLockedCells="1"/>
  <mergeCells count="11">
    <mergeCell ref="A7:G7"/>
    <mergeCell ref="B1:E1"/>
    <mergeCell ref="A3:E3"/>
    <mergeCell ref="A4:E4"/>
    <mergeCell ref="A5:G5"/>
    <mergeCell ref="A6:G6"/>
    <mergeCell ref="A24:B24"/>
    <mergeCell ref="A8:E8"/>
    <mergeCell ref="A18:G18"/>
    <mergeCell ref="A19:G19"/>
    <mergeCell ref="A20:G20"/>
  </mergeCells>
  <dataValidations count="2">
    <dataValidation type="list" allowBlank="1" showInputMessage="1" showErrorMessage="1" sqref="B34">
      <formula1>"0,400,1200"</formula1>
    </dataValidation>
    <dataValidation type="list" allowBlank="1" showInputMessage="1" showErrorMessage="1" sqref="B40">
      <mc:AlternateContent xmlns:x12ac="http://schemas.microsoft.com/office/spreadsheetml/2011/1/ac" xmlns:mc="http://schemas.openxmlformats.org/markup-compatibility/2006">
        <mc:Choice Requires="x12ac">
          <x12ac:list>0,"1398,45","4365,00","9577,20"</x12ac:list>
        </mc:Choice>
        <mc:Fallback>
          <formula1>"0,1398,45,4365,00,9577,20"</formula1>
        </mc:Fallback>
      </mc:AlternateContent>
    </dataValidation>
  </dataValidations>
  <hyperlinks>
    <hyperlink ref="A25" r:id="rId1"/>
  </hyperlinks>
  <pageMargins left="0.7" right="0.7" top="0.75" bottom="0.75" header="0.3" footer="0.3"/>
  <pageSetup scale="91" fitToHeight="2" orientation="landscape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16" zoomScale="144" zoomScaleNormal="144" workbookViewId="0">
      <selection activeCell="C25" sqref="C25"/>
    </sheetView>
  </sheetViews>
  <sheetFormatPr baseColWidth="10" defaultRowHeight="15.75" x14ac:dyDescent="0.25"/>
  <cols>
    <col min="1" max="1" width="34.5" customWidth="1"/>
    <col min="2" max="2" width="14.5" customWidth="1"/>
    <col min="3" max="3" width="14.375" customWidth="1"/>
    <col min="4" max="4" width="16" customWidth="1"/>
    <col min="5" max="5" width="14.875" customWidth="1"/>
    <col min="6" max="6" width="16.375" customWidth="1"/>
    <col min="7" max="7" width="14.875" customWidth="1"/>
  </cols>
  <sheetData>
    <row r="1" spans="1:7" ht="48" customHeight="1" x14ac:dyDescent="0.25">
      <c r="A1" s="26"/>
      <c r="B1" s="91" t="s">
        <v>65</v>
      </c>
      <c r="C1" s="91"/>
      <c r="D1" s="91"/>
      <c r="E1" s="91"/>
      <c r="F1" s="2"/>
      <c r="G1" s="2"/>
    </row>
    <row r="2" spans="1:7" ht="9.9499999999999993" customHeight="1" x14ac:dyDescent="0.25">
      <c r="A2" s="26"/>
      <c r="B2" s="26"/>
      <c r="C2" s="26"/>
      <c r="D2" s="26"/>
      <c r="E2" s="26"/>
      <c r="F2" s="2"/>
      <c r="G2" s="2"/>
    </row>
    <row r="3" spans="1:7" x14ac:dyDescent="0.25">
      <c r="A3" s="94" t="s">
        <v>36</v>
      </c>
      <c r="B3" s="94"/>
      <c r="C3" s="94"/>
      <c r="D3" s="94"/>
      <c r="E3" s="94"/>
      <c r="F3" s="2"/>
      <c r="G3" s="2"/>
    </row>
    <row r="4" spans="1:7" ht="24" customHeight="1" x14ac:dyDescent="0.25">
      <c r="A4" s="95" t="s">
        <v>63</v>
      </c>
      <c r="B4" s="95"/>
      <c r="C4" s="95"/>
      <c r="D4" s="95"/>
      <c r="E4" s="95"/>
      <c r="F4" s="2"/>
      <c r="G4" s="2"/>
    </row>
    <row r="5" spans="1:7" ht="38.1" customHeight="1" x14ac:dyDescent="0.25">
      <c r="A5" s="96" t="s">
        <v>25</v>
      </c>
      <c r="B5" s="96"/>
      <c r="C5" s="96"/>
      <c r="D5" s="96"/>
      <c r="E5" s="96"/>
      <c r="F5" s="96"/>
      <c r="G5" s="96"/>
    </row>
    <row r="6" spans="1:7" ht="45" customHeight="1" x14ac:dyDescent="0.25">
      <c r="A6" s="96" t="s">
        <v>74</v>
      </c>
      <c r="B6" s="96"/>
      <c r="C6" s="96"/>
      <c r="D6" s="96"/>
      <c r="E6" s="96"/>
      <c r="F6" s="96"/>
      <c r="G6" s="96"/>
    </row>
    <row r="7" spans="1:7" x14ac:dyDescent="0.25">
      <c r="A7" s="96" t="s">
        <v>53</v>
      </c>
      <c r="B7" s="96"/>
      <c r="C7" s="96"/>
      <c r="D7" s="96"/>
      <c r="E7" s="96"/>
      <c r="F7" s="96"/>
      <c r="G7" s="96"/>
    </row>
    <row r="8" spans="1:7" x14ac:dyDescent="0.25">
      <c r="A8" s="97" t="s">
        <v>37</v>
      </c>
      <c r="B8" s="97"/>
      <c r="C8" s="97"/>
      <c r="D8" s="98"/>
      <c r="E8" s="98"/>
      <c r="F8" s="28"/>
      <c r="G8" s="28"/>
    </row>
    <row r="9" spans="1:7" x14ac:dyDescent="0.25">
      <c r="A9" s="29"/>
      <c r="B9" s="29" t="s">
        <v>26</v>
      </c>
      <c r="C9" s="78" t="s">
        <v>27</v>
      </c>
      <c r="D9" s="83"/>
      <c r="E9" s="83"/>
      <c r="F9" s="2"/>
      <c r="G9" s="2"/>
    </row>
    <row r="10" spans="1:7" x14ac:dyDescent="0.25">
      <c r="A10" s="30" t="s">
        <v>28</v>
      </c>
      <c r="B10" s="31">
        <v>0</v>
      </c>
      <c r="C10" s="79">
        <v>0</v>
      </c>
      <c r="D10" s="84"/>
      <c r="E10" s="84"/>
      <c r="F10" s="2"/>
      <c r="G10" s="2"/>
    </row>
    <row r="11" spans="1:7" x14ac:dyDescent="0.25">
      <c r="A11" s="30" t="s">
        <v>29</v>
      </c>
      <c r="B11" s="31">
        <v>0</v>
      </c>
      <c r="C11" s="79">
        <v>0</v>
      </c>
      <c r="D11" s="84"/>
      <c r="E11" s="84"/>
      <c r="F11" s="2"/>
      <c r="G11" s="2"/>
    </row>
    <row r="12" spans="1:7" x14ac:dyDescent="0.25">
      <c r="A12" s="32" t="s">
        <v>30</v>
      </c>
      <c r="B12" s="31">
        <v>0</v>
      </c>
      <c r="C12" s="79">
        <v>0</v>
      </c>
      <c r="D12" s="84"/>
      <c r="E12" s="84"/>
      <c r="F12" s="2"/>
      <c r="G12" s="2"/>
    </row>
    <row r="13" spans="1:7" x14ac:dyDescent="0.25">
      <c r="A13" s="30" t="s">
        <v>32</v>
      </c>
      <c r="B13" s="31">
        <v>0</v>
      </c>
      <c r="C13" s="79">
        <v>0</v>
      </c>
      <c r="D13" s="84"/>
      <c r="E13" s="84"/>
      <c r="F13" s="2"/>
      <c r="G13" s="2"/>
    </row>
    <row r="14" spans="1:7" x14ac:dyDescent="0.25">
      <c r="A14" s="30" t="s">
        <v>33</v>
      </c>
      <c r="B14" s="31">
        <v>0</v>
      </c>
      <c r="C14" s="79">
        <v>0</v>
      </c>
      <c r="D14" s="84"/>
      <c r="E14" s="84"/>
      <c r="F14" s="2"/>
      <c r="G14" s="2"/>
    </row>
    <row r="15" spans="1:7" x14ac:dyDescent="0.25">
      <c r="A15" s="41" t="s">
        <v>34</v>
      </c>
      <c r="B15" s="50">
        <v>0</v>
      </c>
      <c r="C15" s="79">
        <v>0</v>
      </c>
      <c r="D15" s="84"/>
      <c r="E15" s="84"/>
      <c r="F15" s="2"/>
      <c r="G15" s="2"/>
    </row>
    <row r="16" spans="1:7" x14ac:dyDescent="0.25">
      <c r="A16" s="33" t="s">
        <v>38</v>
      </c>
      <c r="B16" s="34">
        <f>SUM(B10:B15)</f>
        <v>0</v>
      </c>
      <c r="C16" s="80">
        <f>SUM(C10:C15)</f>
        <v>0</v>
      </c>
      <c r="D16" s="85"/>
      <c r="E16" s="85"/>
      <c r="F16" s="2"/>
      <c r="G16" s="2"/>
    </row>
    <row r="17" spans="1:7" ht="25.5" x14ac:dyDescent="0.25">
      <c r="A17" s="35" t="s">
        <v>39</v>
      </c>
      <c r="B17" s="36">
        <f>D45</f>
        <v>25695.039999999997</v>
      </c>
      <c r="C17" s="81">
        <f>E45</f>
        <v>18455.02</v>
      </c>
      <c r="D17" s="86"/>
      <c r="E17" s="86"/>
      <c r="F17" s="2"/>
      <c r="G17" s="2"/>
    </row>
    <row r="18" spans="1:7" ht="25.5" x14ac:dyDescent="0.25">
      <c r="A18" s="30" t="s">
        <v>40</v>
      </c>
      <c r="B18" s="42">
        <f>B16-B17</f>
        <v>-25695.039999999997</v>
      </c>
      <c r="C18" s="82">
        <f>C16-C17</f>
        <v>-18455.02</v>
      </c>
      <c r="D18" s="87"/>
      <c r="E18" s="87"/>
      <c r="F18" s="2"/>
      <c r="G18" s="2"/>
    </row>
    <row r="19" spans="1:7" ht="30" customHeight="1" x14ac:dyDescent="0.25">
      <c r="A19" s="90" t="s">
        <v>76</v>
      </c>
      <c r="B19" s="90"/>
      <c r="C19" s="90"/>
      <c r="D19" s="90"/>
      <c r="E19" s="90"/>
      <c r="F19" s="90"/>
      <c r="G19" s="90"/>
    </row>
    <row r="20" spans="1:7" ht="45.95" customHeight="1" x14ac:dyDescent="0.25">
      <c r="A20" s="91" t="s">
        <v>71</v>
      </c>
      <c r="B20" s="99"/>
      <c r="C20" s="99"/>
      <c r="D20" s="99"/>
      <c r="E20" s="99"/>
      <c r="F20" s="99"/>
      <c r="G20" s="99"/>
    </row>
    <row r="21" spans="1:7" ht="75.95" customHeight="1" x14ac:dyDescent="0.25">
      <c r="A21" s="92" t="s">
        <v>35</v>
      </c>
      <c r="B21" s="92"/>
      <c r="C21" s="92"/>
      <c r="D21" s="92"/>
      <c r="E21" s="92"/>
      <c r="F21" s="92"/>
      <c r="G21" s="92"/>
    </row>
    <row r="23" spans="1:7" x14ac:dyDescent="0.25">
      <c r="A23" s="1" t="s">
        <v>0</v>
      </c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93" t="s">
        <v>1</v>
      </c>
      <c r="B25" s="93"/>
      <c r="C25" s="3"/>
      <c r="D25" s="2"/>
      <c r="E25" s="2"/>
      <c r="F25" s="2"/>
      <c r="G25" s="2"/>
    </row>
    <row r="26" spans="1:7" x14ac:dyDescent="0.25">
      <c r="A26" s="4" t="s">
        <v>2</v>
      </c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5" t="s">
        <v>21</v>
      </c>
      <c r="B28" s="2"/>
      <c r="C28" s="16" t="s">
        <v>20</v>
      </c>
      <c r="D28" s="6" t="s">
        <v>3</v>
      </c>
      <c r="E28" s="6" t="s">
        <v>4</v>
      </c>
      <c r="F28" s="77"/>
      <c r="G28" s="77"/>
    </row>
    <row r="29" spans="1:7" x14ac:dyDescent="0.25">
      <c r="A29" s="7" t="s">
        <v>24</v>
      </c>
      <c r="B29" s="23">
        <f>Dépenses!B7</f>
        <v>1500</v>
      </c>
      <c r="C29" s="19">
        <v>1</v>
      </c>
      <c r="D29" s="8">
        <f>B29*C29</f>
        <v>1500</v>
      </c>
      <c r="E29" s="8">
        <f>B29*C29</f>
        <v>1500</v>
      </c>
      <c r="F29" s="24"/>
      <c r="G29" s="23"/>
    </row>
    <row r="30" spans="1:7" x14ac:dyDescent="0.25">
      <c r="A30" s="7" t="s">
        <v>12</v>
      </c>
      <c r="B30" s="10">
        <f>Dépenses!B8</f>
        <v>1050</v>
      </c>
      <c r="C30" s="17">
        <v>1</v>
      </c>
      <c r="D30" s="8">
        <f>B30*C30</f>
        <v>1050</v>
      </c>
      <c r="E30" s="11"/>
      <c r="F30" s="10"/>
      <c r="G30" s="23"/>
    </row>
    <row r="31" spans="1:7" x14ac:dyDescent="0.25">
      <c r="A31" s="7" t="s">
        <v>13</v>
      </c>
      <c r="B31" s="24">
        <f>Dépenses!B9</f>
        <v>600</v>
      </c>
      <c r="C31" s="17">
        <v>1</v>
      </c>
      <c r="D31" s="8">
        <f>B31*C31</f>
        <v>600</v>
      </c>
      <c r="E31" s="8"/>
      <c r="F31" s="24"/>
      <c r="G31" s="23"/>
    </row>
    <row r="32" spans="1:7" x14ac:dyDescent="0.25">
      <c r="A32" s="5" t="s">
        <v>22</v>
      </c>
      <c r="B32" s="24"/>
      <c r="C32" s="17"/>
      <c r="D32" s="8"/>
      <c r="E32" s="8"/>
      <c r="F32" s="24"/>
      <c r="G32" s="23"/>
    </row>
    <row r="33" spans="1:7" x14ac:dyDescent="0.25">
      <c r="A33" s="7" t="s">
        <v>42</v>
      </c>
      <c r="B33" s="10">
        <f>Dépenses!B11</f>
        <v>600</v>
      </c>
      <c r="C33" s="17">
        <v>12</v>
      </c>
      <c r="D33" s="8">
        <f t="shared" ref="D33:D39" si="0">B33*C33</f>
        <v>7200</v>
      </c>
      <c r="E33" s="8">
        <f t="shared" ref="E33:E39" si="1">B33*C33</f>
        <v>7200</v>
      </c>
      <c r="F33" s="10"/>
      <c r="G33" s="23"/>
    </row>
    <row r="34" spans="1:7" x14ac:dyDescent="0.25">
      <c r="A34" s="7" t="s">
        <v>41</v>
      </c>
      <c r="B34" s="10">
        <f>Dépenses!B12</f>
        <v>350</v>
      </c>
      <c r="C34" s="17">
        <v>12</v>
      </c>
      <c r="D34" s="8">
        <f t="shared" si="0"/>
        <v>4200</v>
      </c>
      <c r="E34" s="8">
        <f t="shared" si="1"/>
        <v>4200</v>
      </c>
      <c r="F34" s="10"/>
      <c r="G34" s="23"/>
    </row>
    <row r="35" spans="1:7" x14ac:dyDescent="0.25">
      <c r="A35" s="7" t="s">
        <v>9</v>
      </c>
      <c r="B35" s="9">
        <v>400</v>
      </c>
      <c r="C35" s="17">
        <v>1</v>
      </c>
      <c r="D35" s="8">
        <f t="shared" si="0"/>
        <v>400</v>
      </c>
      <c r="E35" s="8">
        <f t="shared" si="1"/>
        <v>400</v>
      </c>
      <c r="F35" s="10"/>
      <c r="G35" s="23"/>
    </row>
    <row r="36" spans="1:7" x14ac:dyDescent="0.25">
      <c r="A36" s="7" t="s">
        <v>10</v>
      </c>
      <c r="B36" s="10">
        <f>Dépenses!B14</f>
        <v>80</v>
      </c>
      <c r="C36" s="17">
        <v>12</v>
      </c>
      <c r="D36" s="8">
        <f t="shared" si="0"/>
        <v>960</v>
      </c>
      <c r="E36" s="8">
        <f t="shared" si="1"/>
        <v>960</v>
      </c>
      <c r="F36" s="10"/>
      <c r="G36" s="23"/>
    </row>
    <row r="37" spans="1:7" x14ac:dyDescent="0.25">
      <c r="A37" s="7" t="s">
        <v>11</v>
      </c>
      <c r="B37" s="10">
        <f>Dépenses!B15</f>
        <v>75</v>
      </c>
      <c r="C37" s="17">
        <v>12</v>
      </c>
      <c r="D37" s="8">
        <f t="shared" si="0"/>
        <v>900</v>
      </c>
      <c r="E37" s="8">
        <f t="shared" si="1"/>
        <v>900</v>
      </c>
      <c r="F37" s="10"/>
      <c r="G37" s="23"/>
    </row>
    <row r="38" spans="1:7" x14ac:dyDescent="0.25">
      <c r="A38" s="7" t="s">
        <v>15</v>
      </c>
      <c r="B38" s="24">
        <f>Dépenses!B16</f>
        <v>200</v>
      </c>
      <c r="C38" s="17">
        <v>3</v>
      </c>
      <c r="D38" s="8">
        <f t="shared" si="0"/>
        <v>600</v>
      </c>
      <c r="E38" s="8">
        <f t="shared" si="1"/>
        <v>600</v>
      </c>
      <c r="F38" s="10"/>
      <c r="G38" s="23"/>
    </row>
    <row r="39" spans="1:7" x14ac:dyDescent="0.25">
      <c r="A39" s="7" t="s">
        <v>14</v>
      </c>
      <c r="B39" s="24">
        <f>Dépenses!B17</f>
        <v>200</v>
      </c>
      <c r="C39" s="18">
        <v>12</v>
      </c>
      <c r="D39" s="8">
        <f t="shared" si="0"/>
        <v>2400</v>
      </c>
      <c r="E39" s="8">
        <f t="shared" si="1"/>
        <v>2400</v>
      </c>
      <c r="F39" s="10"/>
      <c r="G39" s="23"/>
    </row>
    <row r="40" spans="1:7" x14ac:dyDescent="0.25">
      <c r="A40" s="5" t="s">
        <v>23</v>
      </c>
      <c r="B40" s="10"/>
      <c r="C40" s="17"/>
      <c r="D40" s="10"/>
      <c r="E40" s="11"/>
      <c r="F40" s="10"/>
      <c r="G40" s="23"/>
    </row>
    <row r="41" spans="1:7" x14ac:dyDescent="0.25">
      <c r="A41" s="7" t="s">
        <v>5</v>
      </c>
      <c r="B41" s="21">
        <v>1398.45</v>
      </c>
      <c r="C41" s="17">
        <v>3</v>
      </c>
      <c r="D41" s="8">
        <f>B41*C41</f>
        <v>4195.3500000000004</v>
      </c>
      <c r="E41" s="8"/>
      <c r="F41" s="10"/>
      <c r="G41" s="23"/>
    </row>
    <row r="42" spans="1:7" x14ac:dyDescent="0.25">
      <c r="A42" s="7" t="s">
        <v>6</v>
      </c>
      <c r="B42" s="25">
        <f>Dépenses!B20</f>
        <v>563.23</v>
      </c>
      <c r="C42" s="17">
        <v>3</v>
      </c>
      <c r="D42" s="8">
        <f>B42*C42</f>
        <v>1689.69</v>
      </c>
      <c r="E42" s="8"/>
      <c r="F42" s="10"/>
      <c r="G42" s="23"/>
    </row>
    <row r="43" spans="1:7" x14ac:dyDescent="0.25">
      <c r="A43" s="7" t="s">
        <v>7</v>
      </c>
      <c r="B43" s="25">
        <f>Dépenses!B21</f>
        <v>497.4</v>
      </c>
      <c r="C43" s="17">
        <v>3</v>
      </c>
      <c r="D43" s="8"/>
      <c r="E43" s="8">
        <f>B43*C43</f>
        <v>1492.1999999999998</v>
      </c>
      <c r="F43" s="10"/>
      <c r="G43" s="23"/>
    </row>
    <row r="44" spans="1:7" x14ac:dyDescent="0.25">
      <c r="A44" s="7" t="s">
        <v>8</v>
      </c>
      <c r="B44" s="25">
        <f>Dépenses!B22</f>
        <v>100.94</v>
      </c>
      <c r="C44" s="17">
        <v>3</v>
      </c>
      <c r="D44" s="8"/>
      <c r="E44" s="8">
        <f>B44*C44</f>
        <v>302.82</v>
      </c>
      <c r="F44" s="10"/>
      <c r="G44" s="23"/>
    </row>
    <row r="45" spans="1:7" x14ac:dyDescent="0.25">
      <c r="A45" s="5" t="s">
        <v>16</v>
      </c>
      <c r="B45" s="2"/>
      <c r="C45" s="2"/>
      <c r="D45" s="15">
        <f>SUM(D29:D44)</f>
        <v>25695.039999999997</v>
      </c>
      <c r="E45" s="15">
        <f>SUM(E33:E44)</f>
        <v>18455.02</v>
      </c>
      <c r="F45" s="46"/>
      <c r="G45" s="46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 t="s">
        <v>17</v>
      </c>
      <c r="C47" s="2"/>
      <c r="D47" s="2"/>
      <c r="E47" s="2"/>
      <c r="F47" s="2"/>
      <c r="G47" s="2"/>
    </row>
  </sheetData>
  <sheetProtection algorithmName="SHA-512" hashValue="QxTE+l5APaQLHPtkLQ36SlCXBt7Zi6cA78TNOo24SRmoCwxKxXa5Yy86WVDj12pEDFAvrRzw+26e0yU5XWiE5g==" saltValue="969OqafkyNnwtvkGz9TQvw==" spinCount="100000" sheet="1" objects="1" scenarios="1" selectLockedCells="1"/>
  <mergeCells count="11">
    <mergeCell ref="A19:G19"/>
    <mergeCell ref="A20:G20"/>
    <mergeCell ref="A21:G21"/>
    <mergeCell ref="B1:E1"/>
    <mergeCell ref="A25:B25"/>
    <mergeCell ref="A3:E3"/>
    <mergeCell ref="A4:E4"/>
    <mergeCell ref="A5:G5"/>
    <mergeCell ref="A6:G6"/>
    <mergeCell ref="A7:G7"/>
    <mergeCell ref="A8:E8"/>
  </mergeCells>
  <dataValidations count="2">
    <dataValidation type="list" allowBlank="1" showInputMessage="1" showErrorMessage="1" sqref="B41">
      <mc:AlternateContent xmlns:x12ac="http://schemas.microsoft.com/office/spreadsheetml/2011/1/ac" xmlns:mc="http://schemas.openxmlformats.org/markup-compatibility/2006">
        <mc:Choice Requires="x12ac">
          <x12ac:list>0,"1398,45","4365,00","9577,20"</x12ac:list>
        </mc:Choice>
        <mc:Fallback>
          <formula1>"0,1398,45,4365,00,9577,20"</formula1>
        </mc:Fallback>
      </mc:AlternateContent>
    </dataValidation>
    <dataValidation type="list" allowBlank="1" showInputMessage="1" showErrorMessage="1" sqref="B35">
      <formula1>"0,400,1200"</formula1>
    </dataValidation>
  </dataValidations>
  <hyperlinks>
    <hyperlink ref="A26" r:id="rId1"/>
  </hyperlinks>
  <pageMargins left="0.7" right="0.7" top="0.75" bottom="0.75" header="0.3" footer="0.3"/>
  <pageSetup scale="91" fitToHeight="2" orientation="landscape" horizontalDpi="0" verticalDpi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15" zoomScale="130" zoomScaleNormal="130" workbookViewId="0">
      <selection activeCell="C26" sqref="C26"/>
    </sheetView>
  </sheetViews>
  <sheetFormatPr baseColWidth="10" defaultRowHeight="15.75" x14ac:dyDescent="0.25"/>
  <cols>
    <col min="1" max="1" width="33.875" customWidth="1"/>
    <col min="2" max="5" width="16.625" customWidth="1"/>
    <col min="6" max="6" width="13.5" customWidth="1"/>
    <col min="7" max="7" width="13.625" customWidth="1"/>
  </cols>
  <sheetData>
    <row r="1" spans="1:7" ht="48" customHeight="1" x14ac:dyDescent="0.25">
      <c r="A1" s="26"/>
      <c r="B1" s="27"/>
      <c r="C1" s="91" t="s">
        <v>61</v>
      </c>
      <c r="D1" s="91"/>
      <c r="E1" s="91"/>
      <c r="F1" s="2"/>
      <c r="G1" s="2"/>
    </row>
    <row r="2" spans="1:7" ht="12" customHeight="1" x14ac:dyDescent="0.25">
      <c r="A2" s="26"/>
      <c r="B2" s="26"/>
      <c r="C2" s="26"/>
      <c r="D2" s="26"/>
      <c r="E2" s="26"/>
      <c r="F2" s="2"/>
      <c r="G2" s="2"/>
    </row>
    <row r="3" spans="1:7" x14ac:dyDescent="0.25">
      <c r="A3" s="94" t="s">
        <v>36</v>
      </c>
      <c r="B3" s="94"/>
      <c r="C3" s="94"/>
      <c r="D3" s="94"/>
      <c r="E3" s="94"/>
      <c r="F3" s="2"/>
      <c r="G3" s="2"/>
    </row>
    <row r="4" spans="1:7" ht="21" customHeight="1" x14ac:dyDescent="0.25">
      <c r="A4" s="95" t="s">
        <v>66</v>
      </c>
      <c r="B4" s="95"/>
      <c r="C4" s="95"/>
      <c r="D4" s="95"/>
      <c r="E4" s="95"/>
      <c r="F4" s="2"/>
      <c r="G4" s="2"/>
    </row>
    <row r="5" spans="1:7" ht="29.1" customHeight="1" x14ac:dyDescent="0.25">
      <c r="A5" s="96" t="s">
        <v>25</v>
      </c>
      <c r="B5" s="96"/>
      <c r="C5" s="96"/>
      <c r="D5" s="96"/>
      <c r="E5" s="96"/>
      <c r="F5" s="96"/>
      <c r="G5" s="96"/>
    </row>
    <row r="6" spans="1:7" ht="35.1" customHeight="1" x14ac:dyDescent="0.25">
      <c r="A6" s="96" t="s">
        <v>74</v>
      </c>
      <c r="B6" s="96"/>
      <c r="C6" s="96"/>
      <c r="D6" s="96"/>
      <c r="E6" s="96"/>
      <c r="F6" s="96"/>
      <c r="G6" s="96"/>
    </row>
    <row r="7" spans="1:7" ht="15.95" customHeight="1" x14ac:dyDescent="0.25">
      <c r="A7" s="96" t="s">
        <v>43</v>
      </c>
      <c r="B7" s="96"/>
      <c r="C7" s="96"/>
      <c r="D7" s="96"/>
      <c r="E7" s="96"/>
      <c r="F7" s="96"/>
      <c r="G7" s="96"/>
    </row>
    <row r="8" spans="1:7" x14ac:dyDescent="0.25">
      <c r="A8" s="97" t="s">
        <v>37</v>
      </c>
      <c r="B8" s="97"/>
      <c r="C8" s="97"/>
      <c r="D8" s="98"/>
      <c r="E8" s="98"/>
      <c r="F8" s="28"/>
      <c r="G8" s="28"/>
    </row>
    <row r="9" spans="1:7" x14ac:dyDescent="0.25">
      <c r="A9" s="29"/>
      <c r="B9" s="29" t="s">
        <v>26</v>
      </c>
      <c r="C9" s="78" t="s">
        <v>27</v>
      </c>
      <c r="D9" s="83"/>
      <c r="E9" s="83"/>
      <c r="F9" s="2"/>
      <c r="G9" s="2"/>
    </row>
    <row r="10" spans="1:7" x14ac:dyDescent="0.25">
      <c r="A10" s="30" t="s">
        <v>28</v>
      </c>
      <c r="B10" s="31">
        <v>0</v>
      </c>
      <c r="C10" s="79">
        <v>0</v>
      </c>
      <c r="D10" s="88"/>
      <c r="E10" s="84"/>
      <c r="F10" s="2"/>
      <c r="G10" s="2"/>
    </row>
    <row r="11" spans="1:7" x14ac:dyDescent="0.25">
      <c r="A11" s="30" t="s">
        <v>29</v>
      </c>
      <c r="B11" s="31">
        <v>0</v>
      </c>
      <c r="C11" s="79">
        <v>0</v>
      </c>
      <c r="D11" s="84"/>
      <c r="E11" s="84"/>
      <c r="F11" s="2"/>
      <c r="G11" s="2"/>
    </row>
    <row r="12" spans="1:7" x14ac:dyDescent="0.25">
      <c r="A12" s="32" t="s">
        <v>30</v>
      </c>
      <c r="B12" s="31">
        <v>0</v>
      </c>
      <c r="C12" s="79">
        <v>0</v>
      </c>
      <c r="D12" s="84"/>
      <c r="E12" s="84"/>
      <c r="F12" s="2"/>
      <c r="G12" s="2"/>
    </row>
    <row r="13" spans="1:7" x14ac:dyDescent="0.25">
      <c r="A13" s="30" t="s">
        <v>31</v>
      </c>
      <c r="B13" s="12">
        <f>Dépenses!D28</f>
        <v>10046.34</v>
      </c>
      <c r="C13" s="22"/>
      <c r="D13" s="84"/>
      <c r="E13" s="84"/>
      <c r="F13" s="2"/>
      <c r="G13" s="2"/>
    </row>
    <row r="14" spans="1:7" x14ac:dyDescent="0.25">
      <c r="A14" s="30" t="s">
        <v>32</v>
      </c>
      <c r="B14" s="31">
        <v>0</v>
      </c>
      <c r="C14" s="79">
        <v>0</v>
      </c>
      <c r="D14" s="84"/>
      <c r="E14" s="84"/>
      <c r="F14" s="2"/>
      <c r="G14" s="2"/>
    </row>
    <row r="15" spans="1:7" x14ac:dyDescent="0.25">
      <c r="A15" s="30" t="s">
        <v>33</v>
      </c>
      <c r="B15" s="31">
        <v>0</v>
      </c>
      <c r="C15" s="79">
        <v>0</v>
      </c>
      <c r="D15" s="84"/>
      <c r="E15" s="84"/>
      <c r="F15" s="2"/>
      <c r="G15" s="2"/>
    </row>
    <row r="16" spans="1:7" x14ac:dyDescent="0.25">
      <c r="A16" s="41" t="s">
        <v>34</v>
      </c>
      <c r="B16" s="50">
        <v>0</v>
      </c>
      <c r="C16" s="79">
        <v>0</v>
      </c>
      <c r="D16" s="84"/>
      <c r="E16" s="84"/>
      <c r="F16" s="2"/>
      <c r="G16" s="2"/>
    </row>
    <row r="17" spans="1:7" x14ac:dyDescent="0.25">
      <c r="A17" s="33" t="s">
        <v>38</v>
      </c>
      <c r="B17" s="34">
        <f>SUM(B10:B16)</f>
        <v>10046.34</v>
      </c>
      <c r="C17" s="80">
        <f>SUM(C10:C16)</f>
        <v>0</v>
      </c>
      <c r="D17" s="85"/>
      <c r="E17" s="85"/>
      <c r="F17" s="2"/>
      <c r="G17" s="2"/>
    </row>
    <row r="18" spans="1:7" ht="25.5" x14ac:dyDescent="0.25">
      <c r="A18" s="35" t="s">
        <v>39</v>
      </c>
      <c r="B18" s="36">
        <f>D46</f>
        <v>51031.290000000008</v>
      </c>
      <c r="C18" s="81">
        <f>E46</f>
        <v>19255.02</v>
      </c>
      <c r="D18" s="86"/>
      <c r="E18" s="86"/>
      <c r="F18" s="2"/>
      <c r="G18" s="2"/>
    </row>
    <row r="19" spans="1:7" ht="25.5" x14ac:dyDescent="0.25">
      <c r="A19" s="30" t="s">
        <v>40</v>
      </c>
      <c r="B19" s="42">
        <f>B17-B18</f>
        <v>-40984.950000000012</v>
      </c>
      <c r="C19" s="82">
        <f>C17-C18</f>
        <v>-19255.02</v>
      </c>
      <c r="D19" s="87"/>
      <c r="E19" s="87"/>
      <c r="F19" s="2"/>
      <c r="G19" s="2"/>
    </row>
    <row r="20" spans="1:7" ht="36" customHeight="1" x14ac:dyDescent="0.25">
      <c r="A20" s="90" t="s">
        <v>76</v>
      </c>
      <c r="B20" s="90"/>
      <c r="C20" s="90"/>
      <c r="D20" s="90"/>
      <c r="E20" s="90"/>
      <c r="F20" s="90"/>
      <c r="G20" s="90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48" customHeight="1" x14ac:dyDescent="0.25">
      <c r="A22" s="91" t="s">
        <v>71</v>
      </c>
      <c r="B22" s="99"/>
      <c r="C22" s="99"/>
      <c r="D22" s="99"/>
      <c r="E22" s="99"/>
      <c r="F22" s="99"/>
      <c r="G22" s="99"/>
    </row>
    <row r="23" spans="1:7" ht="69.95" customHeight="1" x14ac:dyDescent="0.25">
      <c r="A23" s="92" t="s">
        <v>35</v>
      </c>
      <c r="B23" s="92"/>
      <c r="C23" s="92"/>
      <c r="D23" s="92"/>
      <c r="E23" s="92"/>
      <c r="F23" s="92"/>
      <c r="G23" s="92"/>
    </row>
    <row r="24" spans="1:7" x14ac:dyDescent="0.25">
      <c r="A24" s="40" t="str">
        <f>Dépenses!A1</f>
        <v>Version H2023</v>
      </c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93" t="s">
        <v>1</v>
      </c>
      <c r="B26" s="93"/>
      <c r="C26" s="3"/>
      <c r="D26" s="2"/>
      <c r="E26" s="2"/>
      <c r="F26" s="2"/>
      <c r="G26" s="2"/>
    </row>
    <row r="27" spans="1:7" x14ac:dyDescent="0.25">
      <c r="A27" s="4" t="s">
        <v>2</v>
      </c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5" t="s">
        <v>21</v>
      </c>
      <c r="B29" s="2"/>
      <c r="C29" s="16" t="s">
        <v>20</v>
      </c>
      <c r="D29" s="6" t="s">
        <v>3</v>
      </c>
      <c r="E29" s="6" t="s">
        <v>4</v>
      </c>
      <c r="F29" s="77"/>
      <c r="G29" s="77"/>
    </row>
    <row r="30" spans="1:7" x14ac:dyDescent="0.25">
      <c r="A30" s="7" t="s">
        <v>24</v>
      </c>
      <c r="B30" s="23">
        <f>Dépenses!B7</f>
        <v>1500</v>
      </c>
      <c r="C30" s="19">
        <v>1</v>
      </c>
      <c r="D30" s="8">
        <f>B30*C30</f>
        <v>1500</v>
      </c>
      <c r="E30" s="8">
        <f>B30*C30</f>
        <v>1500</v>
      </c>
      <c r="F30" s="24"/>
      <c r="G30" s="23"/>
    </row>
    <row r="31" spans="1:7" x14ac:dyDescent="0.25">
      <c r="A31" s="7" t="s">
        <v>12</v>
      </c>
      <c r="B31" s="10">
        <f>Dépenses!B8</f>
        <v>1050</v>
      </c>
      <c r="C31" s="17">
        <v>1</v>
      </c>
      <c r="D31" s="8">
        <f>B31*C31</f>
        <v>1050</v>
      </c>
      <c r="E31" s="11"/>
      <c r="F31" s="10"/>
      <c r="G31" s="23"/>
    </row>
    <row r="32" spans="1:7" x14ac:dyDescent="0.25">
      <c r="A32" s="7" t="s">
        <v>13</v>
      </c>
      <c r="B32" s="24">
        <f>Dépenses!B9</f>
        <v>600</v>
      </c>
      <c r="C32" s="17">
        <v>1</v>
      </c>
      <c r="D32" s="8">
        <f>B32*C32</f>
        <v>600</v>
      </c>
      <c r="E32" s="8"/>
      <c r="F32" s="24"/>
      <c r="G32" s="23"/>
    </row>
    <row r="33" spans="1:7" x14ac:dyDescent="0.25">
      <c r="A33" s="5" t="s">
        <v>22</v>
      </c>
      <c r="B33" s="24"/>
      <c r="C33" s="17"/>
      <c r="D33" s="8"/>
      <c r="E33" s="8"/>
      <c r="F33" s="24"/>
      <c r="G33" s="23"/>
    </row>
    <row r="34" spans="1:7" x14ac:dyDescent="0.25">
      <c r="A34" s="7" t="s">
        <v>42</v>
      </c>
      <c r="B34" s="10">
        <f>Dépenses!B11</f>
        <v>600</v>
      </c>
      <c r="C34" s="17">
        <v>12</v>
      </c>
      <c r="D34" s="8">
        <f t="shared" ref="D34:D40" si="0">B34*C34</f>
        <v>7200</v>
      </c>
      <c r="E34" s="8">
        <f t="shared" ref="E34:E40" si="1">B34*C34</f>
        <v>7200</v>
      </c>
      <c r="F34" s="10"/>
      <c r="G34" s="23"/>
    </row>
    <row r="35" spans="1:7" x14ac:dyDescent="0.25">
      <c r="A35" s="7" t="s">
        <v>41</v>
      </c>
      <c r="B35" s="10">
        <f>Dépenses!B12</f>
        <v>350</v>
      </c>
      <c r="C35" s="17">
        <v>12</v>
      </c>
      <c r="D35" s="8">
        <f t="shared" si="0"/>
        <v>4200</v>
      </c>
      <c r="E35" s="8">
        <f t="shared" si="1"/>
        <v>4200</v>
      </c>
      <c r="F35" s="10"/>
      <c r="G35" s="23"/>
    </row>
    <row r="36" spans="1:7" x14ac:dyDescent="0.25">
      <c r="A36" s="7" t="s">
        <v>9</v>
      </c>
      <c r="B36" s="9">
        <v>1200</v>
      </c>
      <c r="C36" s="17">
        <v>1</v>
      </c>
      <c r="D36" s="8">
        <f t="shared" si="0"/>
        <v>1200</v>
      </c>
      <c r="E36" s="8">
        <f t="shared" si="1"/>
        <v>1200</v>
      </c>
      <c r="F36" s="10"/>
      <c r="G36" s="23"/>
    </row>
    <row r="37" spans="1:7" x14ac:dyDescent="0.25">
      <c r="A37" s="7" t="s">
        <v>10</v>
      </c>
      <c r="B37" s="10">
        <f>Dépenses!B14</f>
        <v>80</v>
      </c>
      <c r="C37" s="17">
        <v>12</v>
      </c>
      <c r="D37" s="8">
        <f t="shared" si="0"/>
        <v>960</v>
      </c>
      <c r="E37" s="8">
        <f t="shared" si="1"/>
        <v>960</v>
      </c>
      <c r="F37" s="10"/>
      <c r="G37" s="23"/>
    </row>
    <row r="38" spans="1:7" x14ac:dyDescent="0.25">
      <c r="A38" s="7" t="s">
        <v>11</v>
      </c>
      <c r="B38" s="10">
        <f>Dépenses!B15</f>
        <v>75</v>
      </c>
      <c r="C38" s="17">
        <v>12</v>
      </c>
      <c r="D38" s="8">
        <f t="shared" si="0"/>
        <v>900</v>
      </c>
      <c r="E38" s="8">
        <f t="shared" si="1"/>
        <v>900</v>
      </c>
      <c r="F38" s="10"/>
      <c r="G38" s="23"/>
    </row>
    <row r="39" spans="1:7" x14ac:dyDescent="0.25">
      <c r="A39" s="7" t="s">
        <v>15</v>
      </c>
      <c r="B39" s="24">
        <f>Dépenses!B16</f>
        <v>200</v>
      </c>
      <c r="C39" s="17">
        <v>3</v>
      </c>
      <c r="D39" s="8">
        <f t="shared" si="0"/>
        <v>600</v>
      </c>
      <c r="E39" s="8">
        <f t="shared" si="1"/>
        <v>600</v>
      </c>
      <c r="F39" s="10"/>
      <c r="G39" s="23"/>
    </row>
    <row r="40" spans="1:7" x14ac:dyDescent="0.25">
      <c r="A40" s="7" t="s">
        <v>14</v>
      </c>
      <c r="B40" s="24">
        <f>Dépenses!B17</f>
        <v>200</v>
      </c>
      <c r="C40" s="18">
        <v>12</v>
      </c>
      <c r="D40" s="8">
        <f t="shared" si="0"/>
        <v>2400</v>
      </c>
      <c r="E40" s="8">
        <f t="shared" si="1"/>
        <v>2400</v>
      </c>
      <c r="F40" s="10"/>
      <c r="G40" s="23"/>
    </row>
    <row r="41" spans="1:7" x14ac:dyDescent="0.25">
      <c r="A41" s="5" t="s">
        <v>23</v>
      </c>
      <c r="B41" s="10"/>
      <c r="C41" s="17"/>
      <c r="D41" s="10"/>
      <c r="E41" s="11"/>
      <c r="F41" s="10"/>
      <c r="G41" s="23"/>
    </row>
    <row r="42" spans="1:7" x14ac:dyDescent="0.25">
      <c r="A42" s="7" t="s">
        <v>5</v>
      </c>
      <c r="B42" s="21">
        <v>9577.2000000000007</v>
      </c>
      <c r="C42" s="17">
        <v>3</v>
      </c>
      <c r="D42" s="8">
        <f>B42*C42</f>
        <v>28731.600000000002</v>
      </c>
      <c r="E42" s="8"/>
      <c r="F42" s="10"/>
      <c r="G42" s="23"/>
    </row>
    <row r="43" spans="1:7" x14ac:dyDescent="0.25">
      <c r="A43" s="7" t="s">
        <v>6</v>
      </c>
      <c r="B43" s="25">
        <f>Dépenses!B20</f>
        <v>563.23</v>
      </c>
      <c r="C43" s="17">
        <v>3</v>
      </c>
      <c r="D43" s="8">
        <f>B43*C43</f>
        <v>1689.69</v>
      </c>
      <c r="E43" s="8"/>
      <c r="F43" s="10"/>
      <c r="G43" s="23"/>
    </row>
    <row r="44" spans="1:7" x14ac:dyDescent="0.25">
      <c r="A44" s="7" t="s">
        <v>7</v>
      </c>
      <c r="B44" s="25">
        <f>Dépenses!B21</f>
        <v>497.4</v>
      </c>
      <c r="C44" s="17">
        <v>3</v>
      </c>
      <c r="D44" s="8"/>
      <c r="E44" s="8">
        <f>B44*C44</f>
        <v>1492.1999999999998</v>
      </c>
      <c r="F44" s="10"/>
      <c r="G44" s="23"/>
    </row>
    <row r="45" spans="1:7" x14ac:dyDescent="0.25">
      <c r="A45" s="7" t="s">
        <v>8</v>
      </c>
      <c r="B45" s="25">
        <f>Dépenses!B22</f>
        <v>100.94</v>
      </c>
      <c r="C45" s="17">
        <v>3</v>
      </c>
      <c r="D45" s="8"/>
      <c r="E45" s="8">
        <f>B45*C45</f>
        <v>302.82</v>
      </c>
      <c r="F45" s="10"/>
      <c r="G45" s="23"/>
    </row>
    <row r="46" spans="1:7" x14ac:dyDescent="0.25">
      <c r="A46" s="49" t="s">
        <v>16</v>
      </c>
      <c r="B46" s="2"/>
      <c r="C46" s="2"/>
      <c r="D46" s="15">
        <f>SUM(D30:D45)</f>
        <v>51031.290000000008</v>
      </c>
      <c r="E46" s="15">
        <f>SUM(E34:E45)</f>
        <v>19255.02</v>
      </c>
      <c r="F46" s="46"/>
      <c r="G46" s="46"/>
    </row>
  </sheetData>
  <sheetProtection algorithmName="SHA-512" hashValue="l60pqypw7Nes8Jz2jwFzX/LHetyRcZDgykqaHv8PCzQ6WkSz6Y3qz2mVDX1cUzNBOIhSe9gviVIjBAzyJtdCRg==" saltValue="S7B8bzVS/xn1JjghgWtn+Q==" spinCount="100000" sheet="1" objects="1" scenarios="1" selectLockedCells="1"/>
  <mergeCells count="11">
    <mergeCell ref="A22:G22"/>
    <mergeCell ref="A23:G23"/>
    <mergeCell ref="A7:G7"/>
    <mergeCell ref="A26:B26"/>
    <mergeCell ref="C1:E1"/>
    <mergeCell ref="A3:E3"/>
    <mergeCell ref="A4:E4"/>
    <mergeCell ref="A5:G5"/>
    <mergeCell ref="A6:G6"/>
    <mergeCell ref="A8:E8"/>
    <mergeCell ref="A20:G20"/>
  </mergeCells>
  <dataValidations count="2">
    <dataValidation type="list" allowBlank="1" showInputMessage="1" showErrorMessage="1" sqref="B42">
      <mc:AlternateContent xmlns:x12ac="http://schemas.microsoft.com/office/spreadsheetml/2011/1/ac" xmlns:mc="http://schemas.openxmlformats.org/markup-compatibility/2006">
        <mc:Choice Requires="x12ac">
          <x12ac:list>0,"1398,45","4365,00","9577,20"</x12ac:list>
        </mc:Choice>
        <mc:Fallback>
          <formula1>"0,1398,45,4365,00,9577,20"</formula1>
        </mc:Fallback>
      </mc:AlternateContent>
    </dataValidation>
    <dataValidation type="list" allowBlank="1" showInputMessage="1" showErrorMessage="1" sqref="B36">
      <formula1>"0,400,1200"</formula1>
    </dataValidation>
  </dataValidations>
  <hyperlinks>
    <hyperlink ref="A27" r:id="rId1"/>
  </hyperlinks>
  <pageMargins left="0.7" right="0.7" top="0.75" bottom="0.75" header="0.3" footer="0.3"/>
  <pageSetup scale="90" fitToHeight="2" orientation="landscape" horizontalDpi="0" verticalDpi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0" zoomScale="117" zoomScaleNormal="117" workbookViewId="0">
      <selection activeCell="C3" sqref="C3"/>
    </sheetView>
  </sheetViews>
  <sheetFormatPr baseColWidth="10" defaultRowHeight="15.75" x14ac:dyDescent="0.25"/>
  <cols>
    <col min="1" max="1" width="34.5" customWidth="1"/>
    <col min="2" max="2" width="14.5" customWidth="1"/>
    <col min="3" max="3" width="14.375" customWidth="1"/>
    <col min="4" max="4" width="16" customWidth="1"/>
    <col min="5" max="5" width="14.875" customWidth="1"/>
    <col min="8" max="8" width="13.5" customWidth="1"/>
    <col min="9" max="9" width="11.375" bestFit="1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93" t="s">
        <v>1</v>
      </c>
      <c r="B3" s="93"/>
      <c r="C3" s="3"/>
      <c r="D3" s="2"/>
      <c r="E3" s="2"/>
    </row>
    <row r="4" spans="1:5" x14ac:dyDescent="0.25">
      <c r="A4" s="4" t="s">
        <v>2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5" t="s">
        <v>21</v>
      </c>
      <c r="B6" s="2"/>
      <c r="C6" s="16" t="s">
        <v>20</v>
      </c>
      <c r="D6" s="6" t="s">
        <v>3</v>
      </c>
      <c r="E6" s="6" t="s">
        <v>4</v>
      </c>
    </row>
    <row r="7" spans="1:5" x14ac:dyDescent="0.25">
      <c r="A7" s="7" t="s">
        <v>24</v>
      </c>
      <c r="B7" s="20">
        <v>1500</v>
      </c>
      <c r="C7" s="19">
        <v>1</v>
      </c>
      <c r="D7" s="8">
        <f>B7*C7</f>
        <v>1500</v>
      </c>
      <c r="E7" s="8">
        <f>B7*C7</f>
        <v>1500</v>
      </c>
    </row>
    <row r="8" spans="1:5" x14ac:dyDescent="0.25">
      <c r="A8" s="7" t="s">
        <v>12</v>
      </c>
      <c r="B8" s="9">
        <v>1050</v>
      </c>
      <c r="C8" s="17">
        <v>1</v>
      </c>
      <c r="D8" s="8">
        <f>B8*C8</f>
        <v>1050</v>
      </c>
      <c r="E8" s="11"/>
    </row>
    <row r="9" spans="1:5" x14ac:dyDescent="0.25">
      <c r="A9" s="7" t="s">
        <v>13</v>
      </c>
      <c r="B9" s="14">
        <v>600</v>
      </c>
      <c r="C9" s="17">
        <v>1</v>
      </c>
      <c r="D9" s="8">
        <f>B9*C9</f>
        <v>600</v>
      </c>
      <c r="E9" s="8"/>
    </row>
    <row r="10" spans="1:5" x14ac:dyDescent="0.25">
      <c r="A10" s="43" t="s">
        <v>22</v>
      </c>
      <c r="B10" s="44"/>
      <c r="C10" s="45"/>
      <c r="D10" s="44"/>
      <c r="E10" s="44"/>
    </row>
    <row r="11" spans="1:5" x14ac:dyDescent="0.25">
      <c r="A11" s="7" t="s">
        <v>42</v>
      </c>
      <c r="B11" s="14">
        <v>600</v>
      </c>
      <c r="C11" s="17">
        <v>12</v>
      </c>
      <c r="D11" s="8">
        <f t="shared" ref="D11:D17" si="0">B11*C11</f>
        <v>7200</v>
      </c>
      <c r="E11" s="8">
        <f t="shared" ref="E11:E17" si="1">B11*C11</f>
        <v>7200</v>
      </c>
    </row>
    <row r="12" spans="1:5" x14ac:dyDescent="0.25">
      <c r="A12" s="7" t="s">
        <v>41</v>
      </c>
      <c r="B12" s="9">
        <v>350</v>
      </c>
      <c r="C12" s="17">
        <v>12</v>
      </c>
      <c r="D12" s="8">
        <f t="shared" si="0"/>
        <v>4200</v>
      </c>
      <c r="E12" s="8">
        <f t="shared" si="1"/>
        <v>4200</v>
      </c>
    </row>
    <row r="13" spans="1:5" x14ac:dyDescent="0.25">
      <c r="A13" s="7" t="s">
        <v>9</v>
      </c>
      <c r="B13" s="65">
        <v>0</v>
      </c>
      <c r="C13" s="17">
        <v>1</v>
      </c>
      <c r="D13" s="8">
        <f t="shared" si="0"/>
        <v>0</v>
      </c>
      <c r="E13" s="8">
        <f t="shared" si="1"/>
        <v>0</v>
      </c>
    </row>
    <row r="14" spans="1:5" x14ac:dyDescent="0.25">
      <c r="A14" s="7" t="s">
        <v>10</v>
      </c>
      <c r="B14" s="9">
        <v>80</v>
      </c>
      <c r="C14" s="17">
        <v>12</v>
      </c>
      <c r="D14" s="8">
        <f t="shared" si="0"/>
        <v>960</v>
      </c>
      <c r="E14" s="8">
        <f t="shared" si="1"/>
        <v>960</v>
      </c>
    </row>
    <row r="15" spans="1:5" x14ac:dyDescent="0.25">
      <c r="A15" s="7" t="s">
        <v>11</v>
      </c>
      <c r="B15" s="9">
        <v>75</v>
      </c>
      <c r="C15" s="17">
        <v>12</v>
      </c>
      <c r="D15" s="8">
        <f t="shared" si="0"/>
        <v>900</v>
      </c>
      <c r="E15" s="8">
        <f t="shared" si="1"/>
        <v>900</v>
      </c>
    </row>
    <row r="16" spans="1:5" x14ac:dyDescent="0.25">
      <c r="A16" s="7" t="s">
        <v>15</v>
      </c>
      <c r="B16" s="14">
        <v>200</v>
      </c>
      <c r="C16" s="17">
        <v>3</v>
      </c>
      <c r="D16" s="8">
        <f t="shared" si="0"/>
        <v>600</v>
      </c>
      <c r="E16" s="8">
        <f t="shared" si="1"/>
        <v>600</v>
      </c>
    </row>
    <row r="17" spans="1:9" x14ac:dyDescent="0.25">
      <c r="A17" s="7" t="s">
        <v>14</v>
      </c>
      <c r="B17" s="14">
        <v>200</v>
      </c>
      <c r="C17" s="18">
        <v>12</v>
      </c>
      <c r="D17" s="8">
        <f t="shared" si="0"/>
        <v>2400</v>
      </c>
      <c r="E17" s="8">
        <f t="shared" si="1"/>
        <v>2400</v>
      </c>
    </row>
    <row r="18" spans="1:9" x14ac:dyDescent="0.25">
      <c r="A18" s="43" t="s">
        <v>23</v>
      </c>
      <c r="B18" s="47"/>
      <c r="C18" s="45"/>
      <c r="D18" s="47"/>
      <c r="E18" s="48"/>
    </row>
    <row r="19" spans="1:9" x14ac:dyDescent="0.25">
      <c r="A19" s="7" t="s">
        <v>5</v>
      </c>
      <c r="B19" s="64">
        <v>0</v>
      </c>
      <c r="C19" s="17">
        <v>3</v>
      </c>
      <c r="D19" s="8">
        <f>B19*C19</f>
        <v>0</v>
      </c>
      <c r="E19" s="8"/>
      <c r="G19" s="66" t="s">
        <v>54</v>
      </c>
      <c r="H19" s="67"/>
      <c r="I19" s="68"/>
    </row>
    <row r="20" spans="1:9" x14ac:dyDescent="0.25">
      <c r="A20" s="7" t="s">
        <v>6</v>
      </c>
      <c r="B20" s="13">
        <v>563.23</v>
      </c>
      <c r="C20" s="17">
        <v>3</v>
      </c>
      <c r="D20" s="8">
        <f>B20*C20</f>
        <v>1689.69</v>
      </c>
      <c r="E20" s="8"/>
      <c r="G20" s="69" t="s">
        <v>67</v>
      </c>
      <c r="H20" s="70"/>
      <c r="I20" s="71">
        <v>1398.45</v>
      </c>
    </row>
    <row r="21" spans="1:9" x14ac:dyDescent="0.25">
      <c r="A21" s="7" t="s">
        <v>7</v>
      </c>
      <c r="B21" s="13">
        <v>497.4</v>
      </c>
      <c r="C21" s="17">
        <v>3</v>
      </c>
      <c r="D21" s="8"/>
      <c r="E21" s="76">
        <f>B21*C21</f>
        <v>1492.1999999999998</v>
      </c>
      <c r="G21" s="69" t="s">
        <v>68</v>
      </c>
      <c r="H21" s="70"/>
      <c r="I21" s="71">
        <v>4365</v>
      </c>
    </row>
    <row r="22" spans="1:9" x14ac:dyDescent="0.25">
      <c r="A22" s="7" t="s">
        <v>8</v>
      </c>
      <c r="B22" s="13">
        <v>100.94</v>
      </c>
      <c r="C22" s="17">
        <v>3</v>
      </c>
      <c r="D22" s="8"/>
      <c r="E22" s="76">
        <f>B22*C22</f>
        <v>302.82</v>
      </c>
      <c r="G22" s="72" t="s">
        <v>55</v>
      </c>
      <c r="H22" s="73"/>
      <c r="I22" s="74">
        <v>9577.7000000000007</v>
      </c>
    </row>
    <row r="23" spans="1:9" x14ac:dyDescent="0.25">
      <c r="A23" s="5"/>
      <c r="B23" s="2"/>
      <c r="C23" s="2"/>
      <c r="D23" s="46"/>
      <c r="E23" s="46"/>
    </row>
    <row r="24" spans="1:9" x14ac:dyDescent="0.25">
      <c r="A24" s="2"/>
      <c r="B24" s="2"/>
      <c r="C24" s="2"/>
      <c r="D24" s="2"/>
      <c r="E24" s="2"/>
    </row>
    <row r="25" spans="1:9" x14ac:dyDescent="0.25">
      <c r="A25" s="2"/>
      <c r="B25" s="2" t="s">
        <v>17</v>
      </c>
      <c r="C25" s="2"/>
      <c r="D25" s="2"/>
      <c r="E25" s="2"/>
    </row>
    <row r="26" spans="1:9" x14ac:dyDescent="0.25">
      <c r="A26" s="2"/>
      <c r="B26" s="1" t="s">
        <v>18</v>
      </c>
      <c r="C26" s="2" t="s">
        <v>19</v>
      </c>
      <c r="D26" s="2"/>
      <c r="E26" s="2"/>
    </row>
    <row r="28" spans="1:9" x14ac:dyDescent="0.25">
      <c r="A28" s="39" t="s">
        <v>31</v>
      </c>
      <c r="B28" s="38">
        <v>3348.78</v>
      </c>
      <c r="C28" s="19">
        <v>3</v>
      </c>
      <c r="D28" s="22">
        <f>B28*3</f>
        <v>10046.34</v>
      </c>
    </row>
  </sheetData>
  <sheetProtection algorithmName="SHA-512" hashValue="9vitGhLk5xipNDYWKmKqqgU1+sdRTFnqBfYQ9NaytYxHebkdPC+isejYwS4c7MLFMiZFMDnek2513SyQZMPqXQ==" saltValue="gvkJvMWgP9fZCvc9s/VjBw==" spinCount="100000" sheet="1" objects="1" scenarios="1" selectLockedCells="1"/>
  <mergeCells count="1">
    <mergeCell ref="A3:B3"/>
  </mergeCells>
  <dataValidations count="2">
    <dataValidation type="list" allowBlank="1" showInputMessage="1" showErrorMessage="1" sqref="B19">
      <mc:AlternateContent xmlns:x12ac="http://schemas.microsoft.com/office/spreadsheetml/2011/1/ac" xmlns:mc="http://schemas.openxmlformats.org/markup-compatibility/2006">
        <mc:Choice Requires="x12ac">
          <x12ac:list>0,"1398,45","4365,00","9577,20"</x12ac:list>
        </mc:Choice>
        <mc:Fallback>
          <formula1>"0,1398,45,4365,00,9577,20"</formula1>
        </mc:Fallback>
      </mc:AlternateContent>
    </dataValidation>
    <dataValidation type="list" allowBlank="1" showInputMessage="1" showErrorMessage="1" sqref="B13">
      <formula1>"0,400,1200"</formula1>
    </dataValidation>
  </dataValidations>
  <hyperlinks>
    <hyperlink ref="A4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Directives</vt:lpstr>
      <vt:lpstr>Qc</vt:lpstr>
      <vt:lpstr>Canada</vt:lpstr>
      <vt:lpstr>France-Wallonie</vt:lpstr>
      <vt:lpstr>International</vt:lpstr>
      <vt:lpstr>Dépenses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Gignac</dc:creator>
  <cp:lastModifiedBy>Baillargeon Jeannette</cp:lastModifiedBy>
  <dcterms:created xsi:type="dcterms:W3CDTF">2023-01-26T19:50:20Z</dcterms:created>
  <dcterms:modified xsi:type="dcterms:W3CDTF">2023-03-09T20:43:19Z</dcterms:modified>
</cp:coreProperties>
</file>